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igLpUI9o/OcXxH3aK7HxCAqy0RXsZt3uCw5R2fzu8H3aADNSGQSYnBgdpGc/ejeBzIk3VGkqgYORJxoKIKq65A==" workbookSaltValue="v064nQdzFVZltleEAXgSJw==" workbookSpinCount="100000" lockStructure="1"/>
  <bookViews>
    <workbookView xWindow="0" yWindow="0" windowWidth="19200" windowHeight="7450"/>
  </bookViews>
  <sheets>
    <sheet name="Cover" sheetId="10" r:id="rId1"/>
    <sheet name="Registration" sheetId="12" r:id="rId2"/>
    <sheet name="RQAT - service" sheetId="4" r:id="rId3"/>
    <sheet name="RQAT - component" sheetId="5" r:id="rId4"/>
    <sheet name="Final Scores - service" sheetId="9" r:id="rId5"/>
    <sheet name="Final Scores - component" sheetId="11" r:id="rId6"/>
    <sheet name="Calculation Dashboard" sheetId="8" state="hidden" r:id="rId7"/>
    <sheet name="Parameters Dashboard" sheetId="7" state="hidden" r:id="rId8"/>
    <sheet name="dropdownlist" sheetId="6" state="hidden" r:id="rId9"/>
  </sheets>
  <externalReferences>
    <externalReference r:id="rId10"/>
  </externalReferences>
  <definedNames>
    <definedName name="selection_allowed">'[1]IOP Calculation Dashboard'!$A$330:$A$331</definedName>
    <definedName name="selection_not_allowed">'[1]IOP Calculation Dashboard'!$B$330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1" l="1"/>
  <c r="D10" i="5" l="1"/>
  <c r="D3" i="11" l="1"/>
  <c r="D5" i="9"/>
  <c r="D3" i="9"/>
  <c r="D10" i="4"/>
  <c r="J11" i="8" l="1"/>
  <c r="J10" i="8"/>
  <c r="J15" i="8"/>
  <c r="J13" i="8"/>
  <c r="AC19" i="8"/>
  <c r="AC9" i="8"/>
  <c r="AC17" i="8"/>
  <c r="AC25" i="8"/>
  <c r="AC24" i="8"/>
  <c r="AC23" i="8"/>
  <c r="AC22" i="8"/>
  <c r="AC21" i="8"/>
  <c r="AC20" i="8"/>
  <c r="AC18" i="8"/>
  <c r="AC16" i="8"/>
  <c r="AC14" i="8"/>
  <c r="AC13" i="8"/>
  <c r="AC7" i="8"/>
  <c r="AC8" i="8"/>
  <c r="AC10" i="8"/>
  <c r="AC12" i="8"/>
  <c r="AC11" i="8"/>
  <c r="D13" i="11" l="1"/>
  <c r="D11" i="11"/>
  <c r="D9" i="11"/>
  <c r="D7" i="11"/>
  <c r="D13" i="9"/>
  <c r="D11" i="9"/>
  <c r="D9" i="9"/>
  <c r="D7" i="9"/>
  <c r="D25" i="11" l="1"/>
  <c r="D23" i="11"/>
  <c r="D21" i="11"/>
  <c r="D19" i="11"/>
  <c r="D17" i="11"/>
  <c r="AH25" i="8"/>
  <c r="AH23" i="8"/>
  <c r="AH18" i="8"/>
  <c r="AH16" i="8"/>
  <c r="AH8" i="8"/>
  <c r="AF8" i="8"/>
  <c r="AF7" i="8"/>
  <c r="AE27" i="8"/>
  <c r="L27" i="8"/>
  <c r="O27" i="8"/>
  <c r="AF21" i="8"/>
  <c r="AF19" i="8"/>
  <c r="AF18" i="8"/>
  <c r="AF17" i="8"/>
  <c r="AF16" i="8"/>
  <c r="AF14" i="8"/>
  <c r="AF13" i="8"/>
  <c r="AF12" i="8"/>
  <c r="AF11" i="8"/>
  <c r="AE25" i="8"/>
  <c r="AE24" i="8"/>
  <c r="AE23" i="8"/>
  <c r="AE22" i="8"/>
  <c r="AE21" i="8"/>
  <c r="AE19" i="8"/>
  <c r="AE18" i="8"/>
  <c r="AE17" i="8"/>
  <c r="AE16" i="8"/>
  <c r="AE14" i="8"/>
  <c r="AE13" i="8"/>
  <c r="AE12" i="8"/>
  <c r="AE11" i="8"/>
  <c r="AE10" i="8"/>
  <c r="AE9" i="8"/>
  <c r="AE8" i="8"/>
  <c r="AE7" i="8"/>
  <c r="AF10" i="8"/>
  <c r="W11" i="8"/>
  <c r="X11" i="8"/>
  <c r="Y11" i="8"/>
  <c r="Z11" i="8"/>
  <c r="AA11" i="8"/>
  <c r="AB11" i="8"/>
  <c r="V11" i="8"/>
  <c r="Y13" i="8"/>
  <c r="X13" i="8"/>
  <c r="W13" i="8"/>
  <c r="V13" i="8"/>
  <c r="Y10" i="8"/>
  <c r="X10" i="8"/>
  <c r="W10" i="8"/>
  <c r="V10" i="8"/>
  <c r="AF9" i="8"/>
  <c r="AH27" i="8" l="1"/>
  <c r="AF24" i="8"/>
  <c r="AF23" i="8"/>
  <c r="AF22" i="8"/>
  <c r="AF25" i="8"/>
  <c r="D23" i="9"/>
  <c r="D21" i="9"/>
  <c r="D19" i="9"/>
  <c r="D17" i="9"/>
  <c r="D25" i="9"/>
  <c r="O26" i="8"/>
  <c r="O23" i="8"/>
  <c r="O18" i="8"/>
  <c r="O16" i="8"/>
  <c r="O8" i="8"/>
  <c r="L21" i="8"/>
  <c r="L15" i="8"/>
  <c r="L16" i="8"/>
  <c r="L26" i="8"/>
  <c r="L25" i="8"/>
  <c r="L24" i="8"/>
  <c r="L23" i="8"/>
  <c r="L22" i="8"/>
  <c r="L19" i="8"/>
  <c r="L18" i="8"/>
  <c r="L17" i="8"/>
  <c r="L13" i="8"/>
  <c r="L12" i="8"/>
  <c r="L11" i="8"/>
  <c r="L10" i="8"/>
  <c r="L9" i="8"/>
  <c r="L8" i="8"/>
  <c r="L7" i="8"/>
  <c r="J26" i="8"/>
  <c r="J25" i="8"/>
  <c r="J24" i="8"/>
  <c r="J23" i="8"/>
  <c r="J22" i="8"/>
  <c r="J21" i="8"/>
  <c r="J20" i="8"/>
  <c r="J19" i="8"/>
  <c r="J18" i="8"/>
  <c r="J17" i="8"/>
  <c r="M17" i="8" s="1"/>
  <c r="J16" i="8"/>
  <c r="M16" i="8" s="1"/>
  <c r="J14" i="8"/>
  <c r="M15" i="8" s="1"/>
  <c r="M13" i="8"/>
  <c r="J12" i="8"/>
  <c r="M12" i="8" s="1"/>
  <c r="M11" i="8"/>
  <c r="M10" i="8"/>
  <c r="J9" i="8"/>
  <c r="M9" i="8" s="1"/>
  <c r="F15" i="8"/>
  <c r="G15" i="8"/>
  <c r="H15" i="8"/>
  <c r="I15" i="8"/>
  <c r="E15" i="8"/>
  <c r="F13" i="8"/>
  <c r="G13" i="8"/>
  <c r="H13" i="8"/>
  <c r="E13" i="8"/>
  <c r="F11" i="8"/>
  <c r="E11" i="8"/>
  <c r="F10" i="8"/>
  <c r="G10" i="8"/>
  <c r="H10" i="8"/>
  <c r="E10" i="8"/>
  <c r="J8" i="8"/>
  <c r="J7" i="8"/>
  <c r="G38" i="7"/>
  <c r="G32" i="7"/>
  <c r="G19" i="7"/>
  <c r="G28" i="7"/>
  <c r="I11" i="7"/>
  <c r="H11" i="7"/>
  <c r="G43" i="7"/>
  <c r="E43" i="7"/>
  <c r="E38" i="7"/>
  <c r="E32" i="7"/>
  <c r="E28" i="7"/>
  <c r="E19" i="7"/>
  <c r="AI25" i="8" l="1"/>
  <c r="F25" i="11" s="1"/>
  <c r="H25" i="11" s="1"/>
  <c r="J25" i="11" s="1"/>
  <c r="M21" i="8"/>
  <c r="AF27" i="8"/>
  <c r="AI23" i="8"/>
  <c r="F23" i="11" s="1"/>
  <c r="H23" i="11" s="1"/>
  <c r="J23" i="11" s="1"/>
  <c r="AI18" i="8"/>
  <c r="F21" i="11" s="1"/>
  <c r="AI8" i="8"/>
  <c r="F17" i="11" s="1"/>
  <c r="H17" i="11" s="1"/>
  <c r="J17" i="11" s="1"/>
  <c r="AI16" i="8"/>
  <c r="F19" i="11" s="1"/>
  <c r="H19" i="11" s="1"/>
  <c r="J19" i="11" s="1"/>
  <c r="M22" i="8"/>
  <c r="M26" i="8"/>
  <c r="P16" i="8"/>
  <c r="M8" i="8"/>
  <c r="M18" i="8"/>
  <c r="P18" i="8" s="1"/>
  <c r="M23" i="8"/>
  <c r="M7" i="8"/>
  <c r="M19" i="8"/>
  <c r="M24" i="8"/>
  <c r="M25" i="8"/>
  <c r="F19" i="9" l="1"/>
  <c r="H19" i="9" s="1"/>
  <c r="J19" i="9" s="1"/>
  <c r="H21" i="11"/>
  <c r="J21" i="11" s="1"/>
  <c r="D27" i="11"/>
  <c r="B29" i="11" s="1"/>
  <c r="M27" i="8"/>
  <c r="F21" i="9"/>
  <c r="H21" i="9" s="1"/>
  <c r="J21" i="9" s="1"/>
  <c r="AI27" i="8"/>
  <c r="P8" i="8"/>
  <c r="F17" i="9" s="1"/>
  <c r="H17" i="9" s="1"/>
  <c r="P23" i="8"/>
  <c r="F23" i="9" s="1"/>
  <c r="H23" i="9" s="1"/>
  <c r="P26" i="8"/>
  <c r="F25" i="9" l="1"/>
  <c r="H25" i="9" s="1"/>
  <c r="J25" i="9" s="1"/>
  <c r="P27" i="8"/>
  <c r="J17" i="9"/>
  <c r="D27" i="9" l="1"/>
  <c r="J23" i="9"/>
  <c r="B29" i="9" l="1"/>
</calcChain>
</file>

<file path=xl/sharedStrings.xml><?xml version="1.0" encoding="utf-8"?>
<sst xmlns="http://schemas.openxmlformats.org/spreadsheetml/2006/main" count="711" uniqueCount="320">
  <si>
    <t>Environment</t>
  </si>
  <si>
    <t>score</t>
  </si>
  <si>
    <t>Organisation</t>
  </si>
  <si>
    <t>Semantic</t>
  </si>
  <si>
    <t>Technical - Application</t>
  </si>
  <si>
    <t>Q.1</t>
  </si>
  <si>
    <t>Answer</t>
  </si>
  <si>
    <t>✓</t>
  </si>
  <si>
    <t>Several answers possible</t>
  </si>
  <si>
    <t>Reusability Quick Assessment Tool</t>
  </si>
  <si>
    <t>ENVIRONMENT</t>
  </si>
  <si>
    <t>E1</t>
  </si>
  <si>
    <t>Actual consumption of Service
Actual consumption of Service</t>
  </si>
  <si>
    <t>Only one answer</t>
  </si>
  <si>
    <t>Drop-down lists</t>
  </si>
  <si>
    <t>selection_allowed</t>
  </si>
  <si>
    <t>selection_not_allowed</t>
  </si>
  <si>
    <t>E2</t>
  </si>
  <si>
    <t>Legal and other constraints</t>
  </si>
  <si>
    <t>Actual consumption of Service</t>
  </si>
  <si>
    <t>O1</t>
  </si>
  <si>
    <t>ORGANISATION</t>
  </si>
  <si>
    <t>O2</t>
  </si>
  <si>
    <t>O3</t>
  </si>
  <si>
    <t>O4</t>
  </si>
  <si>
    <t>O5</t>
  </si>
  <si>
    <t>O6</t>
  </si>
  <si>
    <t>O7</t>
  </si>
  <si>
    <t>SEMANTIC</t>
  </si>
  <si>
    <t>S1</t>
  </si>
  <si>
    <t>TECHNICAL - APPLICATION</t>
  </si>
  <si>
    <t>TECHNICAL - INFRASTRUCTURE</t>
  </si>
  <si>
    <t>TA1</t>
  </si>
  <si>
    <t>TA2</t>
  </si>
  <si>
    <t>TA3</t>
  </si>
  <si>
    <t>TA4</t>
  </si>
  <si>
    <t>TI1</t>
  </si>
  <si>
    <t>TI2</t>
  </si>
  <si>
    <t>TI3</t>
  </si>
  <si>
    <t>No</t>
  </si>
  <si>
    <t>Q.2</t>
  </si>
  <si>
    <t xml:space="preserve">Yes and they cannot be overcome </t>
  </si>
  <si>
    <t xml:space="preserve">Yes but they can be overcome albeit with significant effort </t>
  </si>
  <si>
    <t>Yes but they can be overcome with minor effort</t>
  </si>
  <si>
    <t>No, there are not any contraints</t>
  </si>
  <si>
    <t>Please indicate whether the service is currently used (consumed) by others besides its original setting</t>
  </si>
  <si>
    <t>Yes, it is currently used by others</t>
  </si>
  <si>
    <t>No, but use is planned</t>
  </si>
  <si>
    <t>Please indicate whether there are legal or other contraints to prevent the reuse of the service (e.g. compliance with domain-specific legal requirements, handling of data etc.)</t>
  </si>
  <si>
    <t>Design-for-reuse</t>
  </si>
  <si>
    <t>Please indicate whether reusability was considered as a desirable service characteristics during the design (and procurement, if relevant) of the software</t>
  </si>
  <si>
    <t>Q.3</t>
  </si>
  <si>
    <t>Yes in full</t>
  </si>
  <si>
    <t>Yes, partially</t>
  </si>
  <si>
    <t>Proper IT processes in place</t>
  </si>
  <si>
    <t>Please indicate which of the following processes are in place to foster and facilitate service consumption</t>
  </si>
  <si>
    <t>Change management (to manage any service configurations coming from the business side)</t>
  </si>
  <si>
    <t>Service support (e.g., availability of a Service / Help Desk to manage users' requests for incidents on the service)</t>
  </si>
  <si>
    <t>Evolutive SW maintenance (to manage evolutive changes to adapt/evolve the software, the versioning, …)</t>
  </si>
  <si>
    <t>SW Masterplan management (to manage and distribute the roadmap of the expected new service releases and evolution)</t>
  </si>
  <si>
    <t>Q.4</t>
  </si>
  <si>
    <t>Documentation</t>
  </si>
  <si>
    <t>Please indicate whether there is documentation in place to support service reuse (e.g. on service analysis and design, interfaces, testing etc.)</t>
  </si>
  <si>
    <t>Service specification (e.g., service descriptions, service interface specifications, …)</t>
  </si>
  <si>
    <t>User manuals</t>
  </si>
  <si>
    <t>Q.5</t>
  </si>
  <si>
    <t>Cost model
Actual consumption of Service</t>
  </si>
  <si>
    <t>Please indicate which cost model best describes your service</t>
  </si>
  <si>
    <t>free of charge</t>
  </si>
  <si>
    <t>not free of charge (e.g., pay per use)</t>
  </si>
  <si>
    <t>financial support to foster reuse (e.g. CEF Digital with grants for the "consumers")</t>
  </si>
  <si>
    <t>Q.6</t>
  </si>
  <si>
    <t>Security</t>
  </si>
  <si>
    <t>Please indicate whether the following security measures and procedures are applied</t>
  </si>
  <si>
    <t>Q.7</t>
  </si>
  <si>
    <t>"Prevention measures" in place (regular Security risks assessments, Vulnerability scanning and Penetration tests)</t>
  </si>
  <si>
    <t>Availability of a Security risks treatment Plan</t>
  </si>
  <si>
    <t xml:space="preserve">"Reactive measures" in place (countermeasures) for managing security issues </t>
  </si>
  <si>
    <t>Security Monitoring platforms in place to monitor and analyse security events</t>
  </si>
  <si>
    <t>Standardised service contract</t>
  </si>
  <si>
    <t>Q.8</t>
  </si>
  <si>
    <t>Please indicate if the service provides both the service usage contract (a formal contract with concrete agreement on service levels and related penalties) and the standardised service contract (defined through open standards recommended by W3C/OASIS like WSDL 2.0)</t>
  </si>
  <si>
    <t>Yes, both are fully documented</t>
  </si>
  <si>
    <t>Yes, both are partially documented</t>
  </si>
  <si>
    <t>Only the standardised service contract is fully documented</t>
  </si>
  <si>
    <t>Only the standardised service contract is partially documented</t>
  </si>
  <si>
    <t>Q.9</t>
  </si>
  <si>
    <t>If Q.8 is affermative (only answers 1 and 2), please indicate which elements are defined in the standardised service contract</t>
  </si>
  <si>
    <t>The Operations of the business service</t>
  </si>
  <si>
    <t>Exposed capabilities (i.e. the functionalities)</t>
  </si>
  <si>
    <t>The requests and the replies formats</t>
  </si>
  <si>
    <t>The Service policies to comply with</t>
  </si>
  <si>
    <t>The Quality of Service offered (SLAs)</t>
  </si>
  <si>
    <t>Service Monitoring</t>
  </si>
  <si>
    <t>A clear and well-defined monitoring mechanism is in place (e.g., continuous monitoring of KPIs and SLAs, analysis of non-conformity)</t>
  </si>
  <si>
    <t>SLAs and related KPIs has been formalized but the monitoring mechanism is not in place</t>
  </si>
  <si>
    <t>No SLAs in place (the service is provided best-effort)</t>
  </si>
  <si>
    <t>Data models</t>
  </si>
  <si>
    <t>S2</t>
  </si>
  <si>
    <t>Data catalogues</t>
  </si>
  <si>
    <t>Please indicate whether the service uses common and well-known data models and standard data representation formats (e.g. JSON) to exchange data</t>
  </si>
  <si>
    <t>Yes</t>
  </si>
  <si>
    <t>Partly</t>
  </si>
  <si>
    <t>No, it uses ad hoc data models and formats</t>
  </si>
  <si>
    <r>
      <t xml:space="preserve">Please indicate whether the service shares/provides or reuses/consumes datasets coming from Data Set Catalogues.
</t>
    </r>
    <r>
      <rPr>
        <i/>
        <sz val="11"/>
        <color theme="1"/>
        <rFont val="Calibri Light"/>
        <family val="2"/>
        <scheme val="major"/>
      </rPr>
      <t>The usage of standard / well-known data set catalogues ensures a compatible interpretation of the data.</t>
    </r>
  </si>
  <si>
    <t>Not applicable</t>
  </si>
  <si>
    <t>Οpen service interfaces</t>
  </si>
  <si>
    <t>Please indicate if service interfaces are using well-known and widely recognized standards</t>
  </si>
  <si>
    <t>Standards coming from widely recognized organisations (W3C, ISO, IETF, Oasis, etc.) e.g. SOAP, etc.</t>
  </si>
  <si>
    <t>Service Discovery / Availability</t>
  </si>
  <si>
    <t>Please indicate whether the service is registered in a public service registry</t>
  </si>
  <si>
    <t>Yes, including metadata on the service and a pointer to its service contract</t>
  </si>
  <si>
    <t>Yes, in one that uses (standard or ad hoc) metadata, without a pointer to its service contract</t>
  </si>
  <si>
    <t>Not yet</t>
  </si>
  <si>
    <t>Yes, in one that does not include metadata</t>
  </si>
  <si>
    <t>Q.10</t>
  </si>
  <si>
    <t>Q.11</t>
  </si>
  <si>
    <t>Q.12</t>
  </si>
  <si>
    <t>Q.13</t>
  </si>
  <si>
    <t>Q.14</t>
  </si>
  <si>
    <t>Q.15</t>
  </si>
  <si>
    <t>Q.16</t>
  </si>
  <si>
    <t>If an agreement is settled, please indicate how is the service available to interested parties</t>
  </si>
  <si>
    <t>Immediately (the service is exposed as main service)</t>
  </si>
  <si>
    <t>Adaptations / configurations are needed (e.g. authorization)</t>
  </si>
  <si>
    <t>The service is not yet available for reuse</t>
  </si>
  <si>
    <t>Testability</t>
  </si>
  <si>
    <t>Please indicate if resources to test integration / interoperability of the component are in place</t>
  </si>
  <si>
    <t>Yes, the service provides test suites and test Services; test services are registered in a catalogue and test suites are hosted in a public repository</t>
  </si>
  <si>
    <t>Yes, the service only provides test suites and test Services</t>
  </si>
  <si>
    <t>Yes, the service only provides test suites</t>
  </si>
  <si>
    <t>No, the service does not provide test suites nor test Services</t>
  </si>
  <si>
    <t>Service orientation</t>
  </si>
  <si>
    <t>Q.17</t>
  </si>
  <si>
    <r>
      <t xml:space="preserve">Please indicate to which extent the service has been developed following "service orientation" good practices such as a stateless architecture and a black-box approach. </t>
    </r>
    <r>
      <rPr>
        <i/>
        <sz val="11"/>
        <color theme="1"/>
        <rFont val="Calibri Light"/>
        <family val="2"/>
        <scheme val="major"/>
      </rPr>
      <t>This principle emphasizes the need to hide as much of the underlying details of a service as possible.</t>
    </r>
    <r>
      <rPr>
        <b/>
        <sz val="11"/>
        <color theme="1"/>
        <rFont val="Calibri Light"/>
        <family val="2"/>
        <scheme val="major"/>
      </rPr>
      <t xml:space="preserve">
</t>
    </r>
  </si>
  <si>
    <t>The service is completely stateless (e.g., REST) and designed following a black-box approach</t>
  </si>
  <si>
    <t>The service is partly stateless (e.g., REST) and/or designed following a black-box approach</t>
  </si>
  <si>
    <t>No abstraction (white-box)</t>
  </si>
  <si>
    <t>Hosting Capabilities</t>
  </si>
  <si>
    <t>Q.18</t>
  </si>
  <si>
    <t>Please indicate how you consider the infrastructure used to provide the service</t>
  </si>
  <si>
    <t>State of the art that can handle any reasonable usage scenario (in terms of performance, scalability, etc)</t>
  </si>
  <si>
    <t>Good as it can handle moderate usage scenarios</t>
  </si>
  <si>
    <t>Elementary, it can handle only trivial usage scenarios</t>
  </si>
  <si>
    <t>Q.19</t>
  </si>
  <si>
    <t>Data Location</t>
  </si>
  <si>
    <t>Please indicate if the service has specific requirements on the location of the data the service maintains/stores to provide its capabilities</t>
  </si>
  <si>
    <t>Data hosted in the private datacentre of the provider (e.g., DIGIT datacentre)</t>
  </si>
  <si>
    <t>Data hosted in the national territory</t>
  </si>
  <si>
    <t xml:space="preserve">Data hosted in the EU territory </t>
  </si>
  <si>
    <t>No requirements</t>
  </si>
  <si>
    <t>Data Encryption</t>
  </si>
  <si>
    <t xml:space="preserve">Please indicate whether the service employs data encryption techniques. </t>
  </si>
  <si>
    <t xml:space="preserve">No although it might be needed </t>
  </si>
  <si>
    <t>Q.20</t>
  </si>
  <si>
    <t xml:space="preserve">No as this is not neeeded </t>
  </si>
  <si>
    <t>Checksum</t>
  </si>
  <si>
    <t>ID</t>
  </si>
  <si>
    <t>Criterion name</t>
  </si>
  <si>
    <t>Threshold
(must be equal or higher than...)</t>
  </si>
  <si>
    <t>Description of the Maturity Levels (overall solution)</t>
  </si>
  <si>
    <t>EICART Eligibility Threshold</t>
  </si>
  <si>
    <t>RQAT Parameters Dashboard</t>
  </si>
  <si>
    <t>Reusability Maturity Levels</t>
  </si>
  <si>
    <t>Excellent Reusability</t>
  </si>
  <si>
    <t>Very good Reusability</t>
  </si>
  <si>
    <t>Fair Reusability</t>
  </si>
  <si>
    <t>Poor Reusability</t>
  </si>
  <si>
    <t>This solution has been assessed to have Poor Reusability
This solution, on average, performed poor in the relevant criteria and the potential Reusability of this solution is considered as having substantial room for improvement.</t>
  </si>
  <si>
    <t>This solution has been assessed to have Fair Reusability.
This solution, on average, performed fairly in the relevant criteria. This solution has significant room for further improvement.</t>
  </si>
  <si>
    <t>This solution has been assessed to have Very Good Reusability.
This solution performed very well in the relevant criteria and is thus considered as having small room for further improvement to become excellent.</t>
  </si>
  <si>
    <t>This solution has been assessed to have Excellent Reusability.
This solution performed excellently in the relevant criteria and is thus considered as having excellent potential Reusability.</t>
  </si>
  <si>
    <t>Description of the Maturity Levels (Reusability Key Area)</t>
  </si>
  <si>
    <t>Reusability key Area weight</t>
  </si>
  <si>
    <t>Reusability key Area</t>
  </si>
  <si>
    <t>Application Service</t>
  </si>
  <si>
    <t>Technical - Infrastructure</t>
  </si>
  <si>
    <t>Reusability key Area score</t>
  </si>
  <si>
    <t>Application Component</t>
  </si>
  <si>
    <t>Actual reuse of SW</t>
  </si>
  <si>
    <t>Proper IT processes to support RUS</t>
  </si>
  <si>
    <t xml:space="preserve">Documentation </t>
  </si>
  <si>
    <t>Cost model</t>
  </si>
  <si>
    <t>Licensing</t>
  </si>
  <si>
    <t>Open standards</t>
  </si>
  <si>
    <t>Service monitoring</t>
  </si>
  <si>
    <t>Underlying technology</t>
  </si>
  <si>
    <t>Component Discovery / Availability</t>
  </si>
  <si>
    <t>SW quality</t>
  </si>
  <si>
    <t>Open service interfaces</t>
  </si>
  <si>
    <t>Portability</t>
  </si>
  <si>
    <t xml:space="preserve">Scalability </t>
  </si>
  <si>
    <t xml:space="preserve"> - </t>
  </si>
  <si>
    <t>Weight</t>
  </si>
  <si>
    <t>Criterion</t>
  </si>
  <si>
    <t>RQAT Calculation Dashboard</t>
  </si>
  <si>
    <t>Statement number</t>
  </si>
  <si>
    <t>Reusability Key Area</t>
  </si>
  <si>
    <t>Q1</t>
  </si>
  <si>
    <t>Q2</t>
  </si>
  <si>
    <t>Q3</t>
  </si>
  <si>
    <t>Q4</t>
  </si>
  <si>
    <t>Q5</t>
  </si>
  <si>
    <t>Q6</t>
  </si>
  <si>
    <t>Q7</t>
  </si>
  <si>
    <t>Q8</t>
  </si>
  <si>
    <t>Q9</t>
  </si>
  <si>
    <t>Q10</t>
  </si>
  <si>
    <t>Q11</t>
  </si>
  <si>
    <t>Q12</t>
  </si>
  <si>
    <t>Q13</t>
  </si>
  <si>
    <t>Q14</t>
  </si>
  <si>
    <t>Q15</t>
  </si>
  <si>
    <t>Q16</t>
  </si>
  <si>
    <t>Q17</t>
  </si>
  <si>
    <t>Q18</t>
  </si>
  <si>
    <t>Q19</t>
  </si>
  <si>
    <t>Q20</t>
  </si>
  <si>
    <t>weight</t>
  </si>
  <si>
    <t>Key Area</t>
  </si>
  <si>
    <t>Statement</t>
  </si>
  <si>
    <t>Solution official name</t>
  </si>
  <si>
    <t>Solution Provider</t>
  </si>
  <si>
    <t>Solution Owner</t>
  </si>
  <si>
    <t>Informant</t>
  </si>
  <si>
    <t>Sub-total</t>
  </si>
  <si>
    <t>Maturity Level</t>
  </si>
  <si>
    <t>SOLUTION TOTAL REUSABILITY SCORE</t>
  </si>
  <si>
    <t>Date of the Reusability Assessment</t>
  </si>
  <si>
    <t>European Commission - ISA Unit</t>
  </si>
  <si>
    <t>Fill the questionnaire to quickly assess the Reusability level of your solution.</t>
  </si>
  <si>
    <t xml:space="preserve">                                                                                  - Click on the "! More Info" cells to show additional information</t>
  </si>
  <si>
    <r>
      <t xml:space="preserve">                                                                                  - To select the answer click the </t>
    </r>
    <r>
      <rPr>
        <i/>
        <sz val="11"/>
        <color theme="2" tint="-0.499984740745262"/>
        <rFont val="Wingdings"/>
        <charset val="2"/>
      </rPr>
      <t xml:space="preserve">ü </t>
    </r>
    <r>
      <rPr>
        <i/>
        <sz val="11"/>
        <color theme="2" tint="-0.499984740745262"/>
        <rFont val="Calibri Light"/>
        <family val="2"/>
      </rPr>
      <t xml:space="preserve">option from the drop-down list; To unselect click the </t>
    </r>
    <r>
      <rPr>
        <i/>
        <sz val="11"/>
        <color theme="2" tint="-0.499984740745262"/>
        <rFont val="Calibri Light"/>
        <family val="2"/>
        <scheme val="major"/>
      </rPr>
      <t>"blank" option</t>
    </r>
  </si>
  <si>
    <r>
      <t xml:space="preserve">                                                                                  </t>
    </r>
    <r>
      <rPr>
        <i/>
        <sz val="11"/>
        <color theme="2" tint="-0.499984740745262"/>
        <rFont val="Calibri Light"/>
        <family val="2"/>
        <scheme val="major"/>
      </rPr>
      <t>- Click on any area of the Reusability Assessment Conceptual Model to jump to the selected questionnaire section</t>
    </r>
  </si>
  <si>
    <t xml:space="preserve">                                                                                                        Quick Guidelines </t>
  </si>
  <si>
    <t>Actual reuse of Software</t>
  </si>
  <si>
    <t>Please indicate whether the software has been already reused</t>
  </si>
  <si>
    <t>Yes, it has been already reused</t>
  </si>
  <si>
    <t>No, but reuse is planned</t>
  </si>
  <si>
    <t>Please indicate whether there are legal or other contraints to prevent the reuse of the software (e.g. compliance with domain-specific legal requirements, handling of data etc.)</t>
  </si>
  <si>
    <t>Please indicate whether reusability was considered as a desirable software characteristics during the design (and procurement, if relevant) and development of the software</t>
  </si>
  <si>
    <t>Please indicate which of the following processes are in place to foster and facilitate SW reuse</t>
  </si>
  <si>
    <t>Change management (to manage any SW changes coming from the business side)</t>
  </si>
  <si>
    <t>SW support (e.g., availability of a Service / Help Desk to manage users' requests for SW incidents on the SW, technical support to Consumers/organisations)</t>
  </si>
  <si>
    <t>Please indicate whether there is documentation in place to support software reuse (e.g. on software analysis and design, code, testing etc.)</t>
  </si>
  <si>
    <t>user manuals</t>
  </si>
  <si>
    <t>deployment manuals</t>
  </si>
  <si>
    <t>Interface specifications</t>
  </si>
  <si>
    <t>Internal SW architecture (using standards / well-known graphical formalisms and modelling languages, e.g. UML, EIRA as a reference architecture)</t>
  </si>
  <si>
    <t>Technical specifications</t>
  </si>
  <si>
    <t>Data model</t>
  </si>
  <si>
    <t>Test plan</t>
  </si>
  <si>
    <t>Please indicate which cost model best describes your software</t>
  </si>
  <si>
    <t>Please indicate to which extent the application component uses open standards and specifications?</t>
  </si>
  <si>
    <t>Yes, fully</t>
  </si>
  <si>
    <t>Please indicate whether you provide your software for reuse using an open license</t>
  </si>
  <si>
    <t>Please indicate if a SLAs monitoring mechanism is in place for the service</t>
  </si>
  <si>
    <t>Yes, an open license applies in all uses</t>
  </si>
  <si>
    <t xml:space="preserve">Yes, but not for all uses </t>
  </si>
  <si>
    <t>Not yet (commercial license)</t>
  </si>
  <si>
    <t>Please indicate whether the software uses common and well-known data models, such as the Core Vocabularies, standard data representations (e.g. XML) and (if needed) reference data</t>
  </si>
  <si>
    <t>No, it uses ad hoc data models and data representations</t>
  </si>
  <si>
    <r>
      <t xml:space="preserve">Please indicate whether the software shares/provides or reuses/consumes datasets coming from Data Set Catalogues.
</t>
    </r>
    <r>
      <rPr>
        <i/>
        <sz val="11"/>
        <color theme="1"/>
        <rFont val="Calibri Light"/>
        <family val="2"/>
        <scheme val="major"/>
      </rPr>
      <t>The usage of standard / well-known data set catalogues ensures a compatible interpretation of the data.</t>
    </r>
  </si>
  <si>
    <t>Underline development technology</t>
  </si>
  <si>
    <t>Please indicate the obsolescence level of the technology (programming languages, development platforms) used to implement the solution</t>
  </si>
  <si>
    <t>Usage of widely modern technologies currently maintained and supported for the short-medium term</t>
  </si>
  <si>
    <t>Usage of some technologies that will not be maintained for the short-medium term</t>
  </si>
  <si>
    <t>Partly usage of legacy technologies</t>
  </si>
  <si>
    <t>Wide usage of legacy technologies</t>
  </si>
  <si>
    <t>Please indicate whether the software is registered in a public catalogue</t>
  </si>
  <si>
    <t xml:space="preserve">Yes, in one supporting standard metadata </t>
  </si>
  <si>
    <t>Yes, in one that uses ad hoc metadata</t>
  </si>
  <si>
    <t>Please indicate whether the software is available in a software repository (e.g., GitHub) to interested parties for download</t>
  </si>
  <si>
    <t>Yes, directly (a link is provided)</t>
  </si>
  <si>
    <t>Yes, after request</t>
  </si>
  <si>
    <t>Please indicate if the following test resources are available to test integration / interoperability of the component in the overall solution</t>
  </si>
  <si>
    <t>Test suites available (e.g, several test cases designed for well-defined test scenarios)</t>
  </si>
  <si>
    <t>Test instances to facilitate integration and interoperability testing</t>
  </si>
  <si>
    <t>No test resources available</t>
  </si>
  <si>
    <t xml:space="preserve">Please indicate whether the software was produced according to relevant standards / Has the organisation relevant certifications (e.g. from ISO)
</t>
  </si>
  <si>
    <t>Please indicate whether the software is portable to a different technical infastructure (e.g. In terms of operating system, database system etc.)</t>
  </si>
  <si>
    <t>Yes, for most common cases</t>
  </si>
  <si>
    <t>Yes, for a few cases</t>
  </si>
  <si>
    <t>No, it works only within very specific technical specifications</t>
  </si>
  <si>
    <t>Scalability</t>
  </si>
  <si>
    <t>When the software needs to solve larger problems (e.g more concurrent users), please indicate how it can maintain its performance constant</t>
  </si>
  <si>
    <t xml:space="preserve">By increasing the resources (processors, memory) superlinearly </t>
  </si>
  <si>
    <t>By increasing the resources (processors, memory) linearly</t>
  </si>
  <si>
    <t>It is not possible to maintain the performance constant</t>
  </si>
  <si>
    <t>It does not make sense to solve larger problems with this software</t>
  </si>
  <si>
    <t>This Reusability key Area has been assessed to have Excellent Reusability.
This solution performed excellently in the Reusability key Area and is thus considered as having excellent potential Reusability in this key Area.</t>
  </si>
  <si>
    <t>This Reusability key Area has been assessed to have Very Good Reusability.
This solution performed very well in the Reusability key Area and is thus considered as having small room for further improvement to become excellent in this Reusability Area.</t>
  </si>
  <si>
    <t>This Reusability key Area has been assessed to have Fair Reusability.
This solution performed fairly in the Reusability key Area This solution has significant room for further improvement.</t>
  </si>
  <si>
    <t>This Reusability key Area has been assessed to have Poor Reusability.
This solution performed poor in the Reusability key Area and the potential Reusability is considered as having substantial room for improvement.</t>
  </si>
  <si>
    <t xml:space="preserve"> -</t>
  </si>
  <si>
    <r>
      <t xml:space="preserve">RQAT Final Scores - module "Application </t>
    </r>
    <r>
      <rPr>
        <b/>
        <i/>
        <u/>
        <sz val="14"/>
        <color theme="0"/>
        <rFont val="Calibri Light"/>
        <family val="2"/>
        <scheme val="major"/>
      </rPr>
      <t>Service</t>
    </r>
    <r>
      <rPr>
        <b/>
        <i/>
        <sz val="14"/>
        <color theme="0"/>
        <rFont val="Calibri Light"/>
        <family val="2"/>
        <scheme val="major"/>
      </rPr>
      <t>"</t>
    </r>
  </si>
  <si>
    <t>Reusability Quick Assessment Tool - module for registration</t>
  </si>
  <si>
    <t>Reuse scenario</t>
  </si>
  <si>
    <t>1. Please, fill in the requested information about your solution.</t>
  </si>
  <si>
    <r>
      <t xml:space="preserve">Informant </t>
    </r>
    <r>
      <rPr>
        <i/>
        <sz val="10"/>
        <color theme="1"/>
        <rFont val="Calibri Light"/>
        <family val="2"/>
        <scheme val="major"/>
      </rPr>
      <t>(who provided the info for the Assessment)</t>
    </r>
  </si>
  <si>
    <t>When you have answered to all the statements, check the Reusability score of your solution just clicking in the below button.</t>
  </si>
  <si>
    <t>Reuse scenarios</t>
  </si>
  <si>
    <t>When you have answered to all the statements, check the Reusability score of your solution just clicking in the below button</t>
  </si>
  <si>
    <t>All the answers required</t>
  </si>
  <si>
    <t>2. Please, in order to start the Reusability assessment, choose the Reuse scenario that better fit your solution:</t>
  </si>
  <si>
    <t>For any request related to this Reusability Assessment tool, please send an email by clicking on this button:</t>
  </si>
  <si>
    <r>
      <t xml:space="preserve">Please specify the name of the </t>
    </r>
    <r>
      <rPr>
        <b/>
        <i/>
        <sz val="10"/>
        <color rgb="FF000000"/>
        <rFont val="Calibri"/>
        <family val="2"/>
        <scheme val="minor"/>
      </rPr>
      <t>application</t>
    </r>
    <r>
      <rPr>
        <i/>
        <sz val="10"/>
        <color rgb="FF000000"/>
        <rFont val="Calibri"/>
        <family val="2"/>
        <scheme val="minor"/>
      </rPr>
      <t xml:space="preserve"> </t>
    </r>
    <r>
      <rPr>
        <b/>
        <i/>
        <sz val="10"/>
        <color rgb="FF000000"/>
        <rFont val="Calibri"/>
        <family val="2"/>
        <scheme val="minor"/>
      </rPr>
      <t>component to be assessed:</t>
    </r>
  </si>
  <si>
    <r>
      <t xml:space="preserve">Please specify the name of the </t>
    </r>
    <r>
      <rPr>
        <b/>
        <i/>
        <sz val="10"/>
        <color rgb="FF000000"/>
        <rFont val="Calibri"/>
        <family val="2"/>
        <scheme val="minor"/>
      </rPr>
      <t>application service to be assessed:</t>
    </r>
  </si>
  <si>
    <t>Tool Version: 1.00 BETA</t>
  </si>
  <si>
    <t>Application service under assessment</t>
  </si>
  <si>
    <r>
      <rPr>
        <b/>
        <u/>
        <sz val="9"/>
        <color theme="1"/>
        <rFont val="Calibri"/>
        <family val="2"/>
        <scheme val="minor"/>
      </rPr>
      <t>Reusability maturity levels:</t>
    </r>
    <r>
      <rPr>
        <sz val="9"/>
        <color theme="1"/>
        <rFont val="Calibri"/>
        <family val="2"/>
        <scheme val="minor"/>
      </rPr>
      <t xml:space="preserve">
90% - 100% Excellent Reusability
75% - 89,9% Very Good Reusability
50% - 74,9% Fair Reusability
0% - 49,9% Poor Reusability
</t>
    </r>
  </si>
  <si>
    <r>
      <t xml:space="preserve">RQAT Final Scores - module "IT System / Application </t>
    </r>
    <r>
      <rPr>
        <b/>
        <i/>
        <u/>
        <sz val="14"/>
        <color theme="0"/>
        <rFont val="Calibri Light"/>
        <family val="2"/>
        <scheme val="major"/>
      </rPr>
      <t>Component</t>
    </r>
    <r>
      <rPr>
        <b/>
        <i/>
        <sz val="14"/>
        <color theme="0"/>
        <rFont val="Calibri Light"/>
        <family val="2"/>
        <scheme val="major"/>
      </rPr>
      <t>"</t>
    </r>
  </si>
  <si>
    <t>Element under assessment</t>
  </si>
  <si>
    <r>
      <t>I would like to assess the Reusability of an application service</t>
    </r>
    <r>
      <rPr>
        <i/>
        <sz val="11"/>
        <color rgb="FF000000"/>
        <rFont val="Calibri"/>
        <family val="2"/>
        <scheme val="minor"/>
      </rPr>
      <t xml:space="preserve">
</t>
    </r>
    <r>
      <rPr>
        <i/>
        <sz val="11"/>
        <rFont val="Calibri"/>
        <family val="2"/>
        <scheme val="minor"/>
      </rPr>
      <t>(e.g. an application service can be consumed by other organisations and/or other application services)</t>
    </r>
  </si>
  <si>
    <r>
      <t xml:space="preserve">I would like to assess the Reusability of the source code of an application component 
</t>
    </r>
    <r>
      <rPr>
        <i/>
        <sz val="11"/>
        <rFont val="Calibri"/>
        <family val="2"/>
        <scheme val="minor"/>
      </rPr>
      <t>(e.g. an application component / solution building block can be reused in other IT systems)</t>
    </r>
  </si>
  <si>
    <r>
      <t xml:space="preserve">I would like to assess the Reusability of the source code of a whole IT system
</t>
    </r>
    <r>
      <rPr>
        <i/>
        <sz val="11"/>
        <color rgb="FF000000"/>
        <rFont val="Calibri"/>
        <family val="2"/>
        <scheme val="minor"/>
      </rPr>
      <t>(e.g. a different instance of an IT system could be customised, deployed and reused in a 
context other than its original, intended or main purpose)</t>
    </r>
  </si>
  <si>
    <t>DISCLAIMER:</t>
  </si>
  <si>
    <t>By no means will the Reusability assessment imply any endorsement of the EC to the assessed specification. Likewise, The use of RQAT© implies that the user accepts that the EC is not  liable on the assessment nor on any direct or indirect consequence/decision of such assesment.</t>
  </si>
  <si>
    <t>Reusability Quick Assessment Tool - RQAT©</t>
  </si>
  <si>
    <t>Tool Release Date: 14/06/2018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</si>
</sst>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Light"/>
      <family val="2"/>
      <scheme val="major"/>
    </font>
    <font>
      <b/>
      <sz val="18"/>
      <color theme="0"/>
      <name val="Cambria"/>
      <family val="1"/>
    </font>
    <font>
      <b/>
      <i/>
      <sz val="14"/>
      <color theme="0"/>
      <name val="Calibri Light"/>
      <family val="2"/>
      <scheme val="major"/>
    </font>
    <font>
      <b/>
      <sz val="11"/>
      <color theme="0"/>
      <name val="Calibri Light"/>
      <family val="2"/>
      <scheme val="major"/>
    </font>
    <font>
      <sz val="11"/>
      <color theme="1"/>
      <name val="Calibri Light"/>
      <family val="2"/>
      <scheme val="major"/>
    </font>
    <font>
      <b/>
      <sz val="11"/>
      <color theme="1"/>
      <name val="Calibri Light"/>
      <family val="2"/>
      <scheme val="major"/>
    </font>
    <font>
      <b/>
      <sz val="11"/>
      <color rgb="FF00B050"/>
      <name val="Calibri Light"/>
      <family val="2"/>
      <scheme val="major"/>
    </font>
    <font>
      <b/>
      <i/>
      <sz val="16"/>
      <color theme="0"/>
      <name val="Calibri Light"/>
      <family val="2"/>
      <scheme val="major"/>
    </font>
    <font>
      <sz val="9"/>
      <color theme="1"/>
      <name val="Calibri"/>
      <family val="2"/>
      <scheme val="minor"/>
    </font>
    <font>
      <i/>
      <sz val="11"/>
      <color theme="1"/>
      <name val="Calibri"/>
      <family val="2"/>
      <scheme val="minor"/>
    </font>
    <font>
      <sz val="11"/>
      <color rgb="FF252525"/>
      <name val="Arial"/>
      <family val="2"/>
    </font>
    <font>
      <b/>
      <i/>
      <sz val="11"/>
      <color theme="1"/>
      <name val="Calibri Light"/>
      <family val="2"/>
      <scheme val="major"/>
    </font>
    <font>
      <i/>
      <sz val="11"/>
      <color theme="1"/>
      <name val="Calibri Light"/>
      <family val="2"/>
      <scheme val="major"/>
    </font>
    <font>
      <i/>
      <u/>
      <sz val="11"/>
      <color theme="1"/>
      <name val="Calibri Light"/>
      <family val="2"/>
      <scheme val="major"/>
    </font>
    <font>
      <i/>
      <sz val="12"/>
      <color theme="0"/>
      <name val="Calibri"/>
      <family val="2"/>
      <scheme val="minor"/>
    </font>
    <font>
      <i/>
      <sz val="11"/>
      <name val="Calibri"/>
      <family val="2"/>
      <scheme val="minor"/>
    </font>
    <font>
      <i/>
      <sz val="11"/>
      <color theme="0"/>
      <name val="Calibri"/>
      <family val="2"/>
      <scheme val="minor"/>
    </font>
    <font>
      <sz val="11"/>
      <name val="Calibri"/>
      <family val="2"/>
      <scheme val="minor"/>
    </font>
    <font>
      <b/>
      <sz val="11"/>
      <color rgb="FFFF0000"/>
      <name val="Calibri"/>
      <family val="2"/>
      <scheme val="minor"/>
    </font>
    <font>
      <i/>
      <sz val="11"/>
      <color theme="1" tint="0.34998626667073579"/>
      <name val="Calibri"/>
      <family val="2"/>
      <scheme val="minor"/>
    </font>
    <font>
      <i/>
      <sz val="11"/>
      <color theme="0" tint="-0.34998626667073579"/>
      <name val="Calibri"/>
      <family val="2"/>
      <scheme val="minor"/>
    </font>
    <font>
      <b/>
      <sz val="12"/>
      <color theme="1"/>
      <name val="Calibri"/>
      <family val="2"/>
      <scheme val="minor"/>
    </font>
    <font>
      <b/>
      <sz val="14"/>
      <color theme="1"/>
      <name val="Calibri"/>
      <family val="2"/>
      <scheme val="minor"/>
    </font>
    <font>
      <b/>
      <i/>
      <sz val="11"/>
      <color theme="0"/>
      <name val="Calibri Light"/>
      <family val="2"/>
      <scheme val="major"/>
    </font>
    <font>
      <i/>
      <sz val="11"/>
      <color theme="0"/>
      <name val="Calibri Light"/>
      <family val="2"/>
      <scheme val="major"/>
    </font>
    <font>
      <b/>
      <u/>
      <sz val="14"/>
      <color theme="1"/>
      <name val="Calibri"/>
      <family val="2"/>
      <scheme val="minor"/>
    </font>
    <font>
      <i/>
      <sz val="10"/>
      <color theme="1"/>
      <name val="Calibri"/>
      <family val="2"/>
      <scheme val="minor"/>
    </font>
    <font>
      <sz val="9"/>
      <color theme="9" tint="-0.499984740745262"/>
      <name val="Calibri"/>
      <family val="2"/>
      <scheme val="minor"/>
    </font>
    <font>
      <b/>
      <i/>
      <sz val="14"/>
      <color theme="0"/>
      <name val="Calibri"/>
      <family val="2"/>
      <scheme val="minor"/>
    </font>
    <font>
      <b/>
      <sz val="14"/>
      <color rgb="FFFF6600"/>
      <name val="Calibri"/>
      <family val="2"/>
      <scheme val="minor"/>
    </font>
    <font>
      <b/>
      <sz val="14"/>
      <color theme="9" tint="-0.499984740745262"/>
      <name val="Calibri"/>
      <family val="2"/>
      <scheme val="minor"/>
    </font>
    <font>
      <sz val="11"/>
      <color theme="1"/>
      <name val="Verdana"/>
      <family val="2"/>
    </font>
    <font>
      <b/>
      <sz val="20"/>
      <color rgb="FF074064"/>
      <name val="Verdana"/>
      <family val="2"/>
    </font>
    <font>
      <b/>
      <sz val="16"/>
      <color rgb="FF92D050"/>
      <name val="Verdana"/>
      <family val="2"/>
    </font>
    <font>
      <sz val="11"/>
      <color rgb="FF515254"/>
      <name val="Verdana"/>
      <family val="2"/>
    </font>
    <font>
      <sz val="10"/>
      <color theme="1"/>
      <name val="Calibri"/>
      <family val="2"/>
      <scheme val="minor"/>
    </font>
    <font>
      <sz val="11"/>
      <color theme="0"/>
      <name val="Verdana"/>
      <family val="2"/>
    </font>
    <font>
      <i/>
      <sz val="12"/>
      <name val="Calibri Light"/>
      <family val="2"/>
      <scheme val="major"/>
    </font>
    <font>
      <b/>
      <sz val="11"/>
      <name val="Calibri Light"/>
      <family val="2"/>
      <scheme val="major"/>
    </font>
    <font>
      <b/>
      <sz val="14"/>
      <color theme="2" tint="-0.499984740745262"/>
      <name val="Calibri Light"/>
      <family val="2"/>
      <scheme val="major"/>
    </font>
    <font>
      <sz val="11"/>
      <color theme="2" tint="-0.499984740745262"/>
      <name val="Calibri Light"/>
      <family val="2"/>
      <scheme val="major"/>
    </font>
    <font>
      <i/>
      <sz val="11"/>
      <color theme="2" tint="-0.499984740745262"/>
      <name val="Calibri Light"/>
      <family val="2"/>
      <scheme val="major"/>
    </font>
    <font>
      <b/>
      <sz val="12"/>
      <color theme="2" tint="-0.499984740745262"/>
      <name val="Calibri Light"/>
      <family val="2"/>
      <scheme val="major"/>
    </font>
    <font>
      <i/>
      <sz val="11"/>
      <color theme="2" tint="-0.499984740745262"/>
      <name val="Wingdings"/>
      <charset val="2"/>
    </font>
    <font>
      <i/>
      <sz val="11"/>
      <color theme="2" tint="-0.499984740745262"/>
      <name val="Calibri Light"/>
      <family val="2"/>
    </font>
    <font>
      <b/>
      <i/>
      <sz val="12"/>
      <color theme="2" tint="-0.499984740745262"/>
      <name val="Calibri Light"/>
      <family val="2"/>
      <scheme val="major"/>
    </font>
    <font>
      <b/>
      <sz val="18"/>
      <color theme="1"/>
      <name val="Cambria"/>
      <family val="1"/>
    </font>
    <font>
      <b/>
      <sz val="11"/>
      <color theme="2" tint="-0.499984740745262"/>
      <name val="Calibri Light"/>
      <family val="2"/>
      <scheme val="major"/>
    </font>
    <font>
      <b/>
      <i/>
      <u/>
      <sz val="14"/>
      <color theme="0"/>
      <name val="Calibri Light"/>
      <family val="2"/>
      <scheme val="major"/>
    </font>
    <font>
      <i/>
      <sz val="11"/>
      <color theme="0" tint="-0.249977111117893"/>
      <name val="Calibri"/>
      <family val="2"/>
      <scheme val="minor"/>
    </font>
    <font>
      <b/>
      <u/>
      <sz val="11"/>
      <color theme="1"/>
      <name val="Calibri Light"/>
      <family val="2"/>
      <scheme val="major"/>
    </font>
    <font>
      <i/>
      <sz val="10"/>
      <color theme="1"/>
      <name val="Calibri Light"/>
      <family val="2"/>
      <scheme val="major"/>
    </font>
    <font>
      <b/>
      <sz val="11"/>
      <color rgb="FFFFFFFF"/>
      <name val="Verdana"/>
      <family val="2"/>
    </font>
    <font>
      <b/>
      <sz val="10"/>
      <color rgb="FFFFFFFF"/>
      <name val="Verdana"/>
      <family val="2"/>
    </font>
    <font>
      <sz val="10"/>
      <color rgb="FF000000"/>
      <name val="Verdana"/>
      <family val="2"/>
    </font>
    <font>
      <b/>
      <sz val="10"/>
      <color rgb="FF074064"/>
      <name val="Verdana"/>
      <family val="2"/>
    </font>
    <font>
      <b/>
      <sz val="10"/>
      <color rgb="FF92D050"/>
      <name val="Verdana"/>
      <family val="2"/>
    </font>
    <font>
      <b/>
      <sz val="9"/>
      <color rgb="FF074064"/>
      <name val="Verdana"/>
      <family val="2"/>
    </font>
    <font>
      <b/>
      <sz val="9"/>
      <color rgb="FF92D050"/>
      <name val="Verdana"/>
      <family val="2"/>
    </font>
    <font>
      <sz val="10"/>
      <color rgb="FF000000"/>
      <name val="Verdana"/>
      <family val="2"/>
    </font>
    <font>
      <b/>
      <i/>
      <sz val="12"/>
      <color theme="0"/>
      <name val="Calibri Light"/>
      <family val="2"/>
      <scheme val="major"/>
    </font>
    <font>
      <b/>
      <sz val="11"/>
      <color rgb="FF000000"/>
      <name val="Calibri"/>
      <family val="2"/>
      <scheme val="minor"/>
    </font>
    <font>
      <i/>
      <sz val="10"/>
      <color rgb="FF000000"/>
      <name val="Calibri"/>
      <family val="2"/>
      <scheme val="minor"/>
    </font>
    <font>
      <b/>
      <i/>
      <sz val="10"/>
      <color rgb="FF000000"/>
      <name val="Calibri"/>
      <family val="2"/>
      <scheme val="minor"/>
    </font>
    <font>
      <i/>
      <sz val="11"/>
      <color rgb="FF000000"/>
      <name val="Calibri"/>
      <family val="2"/>
      <scheme val="minor"/>
    </font>
    <font>
      <b/>
      <i/>
      <sz val="10"/>
      <color rgb="FF00B050"/>
      <name val="Calibri Light"/>
      <family val="2"/>
      <scheme val="major"/>
    </font>
    <font>
      <b/>
      <sz val="10"/>
      <color theme="1"/>
      <name val="Cambria"/>
      <family val="1"/>
    </font>
    <font>
      <b/>
      <i/>
      <sz val="12"/>
      <color theme="1"/>
      <name val="Cambria"/>
      <family val="1"/>
    </font>
    <font>
      <b/>
      <u/>
      <sz val="9"/>
      <color theme="1"/>
      <name val="Calibri"/>
      <family val="2"/>
      <scheme val="minor"/>
    </font>
    <font>
      <b/>
      <sz val="11"/>
      <color theme="5" tint="-0.249977111117893"/>
      <name val="Calibri Light"/>
      <family val="2"/>
      <scheme val="major"/>
    </font>
    <font>
      <b/>
      <sz val="11"/>
      <color theme="4" tint="-0.499984740745262"/>
      <name val="Calibri Light"/>
      <family val="2"/>
      <scheme val="major"/>
    </font>
    <font>
      <sz val="10"/>
      <color theme="1"/>
      <name val="Times New Roman"/>
      <family val="1"/>
    </font>
    <font>
      <sz val="14"/>
      <color theme="1"/>
      <name val="Garamond"/>
      <family val="1"/>
    </font>
    <font>
      <b/>
      <sz val="10"/>
      <color theme="1"/>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theme="5"/>
        <bgColor indexed="64"/>
      </patternFill>
    </fill>
    <fill>
      <patternFill patternType="solid">
        <fgColor rgb="FFB63E91"/>
        <bgColor indexed="64"/>
      </patternFill>
    </fill>
    <fill>
      <patternFill patternType="solid">
        <fgColor theme="1"/>
        <bgColor indexed="64"/>
      </patternFill>
    </fill>
    <fill>
      <patternFill patternType="solid">
        <fgColor rgb="FF43B4B1"/>
        <bgColor indexed="64"/>
      </patternFill>
    </fill>
    <fill>
      <patternFill patternType="solid">
        <fgColor rgb="FFFFC000"/>
        <bgColor indexed="64"/>
      </patternFill>
    </fill>
    <fill>
      <patternFill patternType="solid">
        <fgColor rgb="FFFEA300"/>
        <bgColor indexed="64"/>
      </patternFill>
    </fill>
    <fill>
      <patternFill patternType="solid">
        <fgColor rgb="FFFFFFCC"/>
        <bgColor indexed="64"/>
      </patternFill>
    </fill>
    <fill>
      <patternFill patternType="solid">
        <fgColor rgb="FFC00000"/>
        <bgColor indexed="64"/>
      </patternFill>
    </fill>
    <fill>
      <patternFill patternType="solid">
        <fgColor theme="5" tint="0.79998168889431442"/>
        <bgColor indexed="64"/>
      </patternFill>
    </fill>
    <fill>
      <patternFill patternType="solid">
        <fgColor rgb="FFD8E5CC"/>
        <bgColor indexed="64"/>
      </patternFill>
    </fill>
    <fill>
      <patternFill patternType="solid">
        <fgColor theme="8" tint="0.59999389629810485"/>
        <bgColor indexed="64"/>
      </patternFill>
    </fill>
    <fill>
      <patternFill patternType="solid">
        <fgColor theme="3" tint="0.79998168889431442"/>
        <bgColor indexed="64"/>
      </patternFill>
    </fill>
  </fills>
  <borders count="104">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diagonal/>
    </border>
    <border>
      <left/>
      <right/>
      <top style="thin">
        <color theme="2" tint="-9.9978637043366805E-2"/>
      </top>
      <bottom/>
      <diagonal/>
    </border>
    <border>
      <left/>
      <right/>
      <top style="thin">
        <color theme="0"/>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0" tint="-0.14999847407452621"/>
      </left>
      <right/>
      <top/>
      <bottom/>
      <diagonal/>
    </border>
    <border>
      <left/>
      <right style="thin">
        <color indexed="64"/>
      </right>
      <top/>
      <bottom/>
      <diagonal/>
    </border>
    <border>
      <left style="thin">
        <color indexed="64"/>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bottom/>
      <diagonal/>
    </border>
    <border>
      <left style="medium">
        <color indexed="64"/>
      </left>
      <right style="thin">
        <color theme="0"/>
      </right>
      <top/>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medium">
        <color indexed="64"/>
      </top>
      <bottom style="thin">
        <color theme="1"/>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thin">
        <color theme="1"/>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indexed="64"/>
      </right>
      <top/>
      <bottom/>
      <diagonal/>
    </border>
    <border>
      <left style="thin">
        <color indexed="64"/>
      </left>
      <right style="thin">
        <color theme="1"/>
      </right>
      <top style="medium">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indexed="64"/>
      </bottom>
      <diagonal/>
    </border>
    <border>
      <left style="thin">
        <color indexed="64"/>
      </left>
      <right style="thin">
        <color indexed="64"/>
      </right>
      <top/>
      <bottom style="medium">
        <color indexed="64"/>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theme="0"/>
      </right>
      <top style="thin">
        <color theme="0"/>
      </top>
      <bottom/>
      <diagonal/>
    </border>
    <border>
      <left style="thin">
        <color indexed="64"/>
      </left>
      <right style="thin">
        <color indexed="64"/>
      </right>
      <top style="medium">
        <color indexed="64"/>
      </top>
      <bottom/>
      <diagonal/>
    </border>
    <border>
      <left style="thin">
        <color indexed="64"/>
      </left>
      <right/>
      <top style="thin">
        <color indexed="64"/>
      </top>
      <bottom style="thin">
        <color theme="0"/>
      </bottom>
      <diagonal/>
    </border>
    <border>
      <left/>
      <right/>
      <top style="thin">
        <color theme="0"/>
      </top>
      <bottom style="thin">
        <color theme="0"/>
      </bottom>
      <diagonal/>
    </border>
    <border>
      <left/>
      <right style="thin">
        <color indexed="64"/>
      </right>
      <top style="thin">
        <color indexed="64"/>
      </top>
      <bottom style="thin">
        <color theme="0"/>
      </bottom>
      <diagonal/>
    </border>
    <border>
      <left/>
      <right style="thin">
        <color indexed="64"/>
      </right>
      <top/>
      <bottom style="medium">
        <color indexed="64"/>
      </bottom>
      <diagonal/>
    </border>
    <border>
      <left/>
      <right/>
      <top/>
      <bottom style="thin">
        <color theme="0" tint="-0.34998626667073579"/>
      </bottom>
      <diagonal/>
    </border>
    <border>
      <left/>
      <right/>
      <top style="thin">
        <color theme="2" tint="-9.9978637043366805E-2"/>
      </top>
      <bottom style="thin">
        <color theme="0" tint="-0.34998626667073579"/>
      </bottom>
      <diagonal/>
    </border>
    <border>
      <left style="thin">
        <color theme="0" tint="-0.249977111117893"/>
      </left>
      <right/>
      <top style="thin">
        <color theme="0" tint="-0.34998626667073579"/>
      </top>
      <bottom/>
      <diagonal/>
    </border>
    <border>
      <left/>
      <right/>
      <top style="thin">
        <color theme="0" tint="-0.34998626667073579"/>
      </top>
      <bottom/>
      <diagonal/>
    </border>
    <border>
      <left style="thin">
        <color theme="0"/>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bottom/>
      <diagonal/>
    </border>
    <border>
      <left/>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bottom style="thin">
        <color theme="0" tint="-0.249977111117893"/>
      </bottom>
      <diagonal/>
    </border>
    <border>
      <left/>
      <right/>
      <top/>
      <bottom style="thin">
        <color theme="0"/>
      </bottom>
      <diagonal/>
    </border>
    <border>
      <left/>
      <right style="thin">
        <color theme="0"/>
      </right>
      <top/>
      <bottom/>
      <diagonal/>
    </border>
    <border>
      <left style="thin">
        <color theme="0"/>
      </left>
      <right/>
      <top style="thin">
        <color theme="0"/>
      </top>
      <bottom style="medium">
        <color indexed="64"/>
      </bottom>
      <diagonal/>
    </border>
    <border>
      <left/>
      <right style="thin">
        <color theme="0"/>
      </right>
      <top style="thin">
        <color theme="0" tint="-0.34998626667073579"/>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bottom>
      <diagonal/>
    </border>
    <border>
      <left style="thin">
        <color theme="0"/>
      </left>
      <right/>
      <top/>
      <bottom style="thin">
        <color theme="0"/>
      </bottom>
      <diagonal/>
    </border>
    <border>
      <left/>
      <right style="thin">
        <color theme="0" tint="-0.249977111117893"/>
      </right>
      <top/>
      <bottom style="thin">
        <color theme="0"/>
      </bottom>
      <diagonal/>
    </border>
    <border>
      <left style="thin">
        <color theme="0" tint="-0.249977111117893"/>
      </left>
      <right/>
      <top/>
      <bottom style="thin">
        <color theme="0" tint="-0.249977111117893"/>
      </bottom>
      <diagonal/>
    </border>
    <border>
      <left style="thin">
        <color theme="0" tint="-0.14999847407452621"/>
      </left>
      <right/>
      <top/>
      <bottom style="thin">
        <color theme="0"/>
      </bottom>
      <diagonal/>
    </border>
    <border>
      <left/>
      <right/>
      <top/>
      <bottom style="thin">
        <color theme="2" tint="-9.9978637043366805E-2"/>
      </bottom>
      <diagonal/>
    </border>
    <border>
      <left style="medium">
        <color rgb="FFFFFFFF"/>
      </left>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top style="thick">
        <color rgb="FFFFFFFF"/>
      </top>
      <bottom/>
      <diagonal/>
    </border>
    <border>
      <left/>
      <right style="medium">
        <color rgb="FFFFFFFF"/>
      </right>
      <top style="thick">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3">
    <xf numFmtId="0" fontId="0" fillId="0" borderId="0"/>
    <xf numFmtId="9" fontId="1" fillId="0" borderId="0" applyFont="0" applyFill="0" applyBorder="0" applyAlignment="0" applyProtection="0"/>
    <xf numFmtId="0" fontId="1" fillId="0" borderId="0"/>
  </cellStyleXfs>
  <cellXfs count="385">
    <xf numFmtId="0" fontId="0" fillId="0" borderId="0" xfId="0"/>
    <xf numFmtId="0" fontId="8"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Alignment="1">
      <alignment vertical="center" wrapText="1"/>
    </xf>
    <xf numFmtId="0" fontId="9" fillId="3" borderId="0" xfId="0" applyFont="1" applyFill="1" applyBorder="1" applyAlignment="1">
      <alignment vertical="center" wrapText="1"/>
    </xf>
    <xf numFmtId="0" fontId="9" fillId="3" borderId="0" xfId="0" applyFont="1" applyFill="1" applyAlignment="1">
      <alignment horizontal="center" vertical="center"/>
    </xf>
    <xf numFmtId="0" fontId="10" fillId="3" borderId="1" xfId="0" applyFont="1" applyFill="1" applyBorder="1" applyAlignment="1" applyProtection="1">
      <alignment horizontal="center" vertical="center"/>
      <protection locked="0"/>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center"/>
    </xf>
    <xf numFmtId="0" fontId="8" fillId="3" borderId="5" xfId="0" applyFont="1" applyFill="1" applyBorder="1" applyAlignment="1">
      <alignment vertical="center"/>
    </xf>
    <xf numFmtId="0" fontId="8" fillId="3" borderId="6"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8" fillId="3" borderId="0" xfId="0" applyFont="1" applyFill="1" applyAlignment="1">
      <alignment horizontal="center" vertical="center"/>
    </xf>
    <xf numFmtId="0" fontId="0" fillId="3" borderId="0" xfId="0" applyFill="1"/>
    <xf numFmtId="0" fontId="8" fillId="4" borderId="0" xfId="0" applyFont="1" applyFill="1" applyAlignment="1">
      <alignment vertical="center"/>
    </xf>
    <xf numFmtId="0" fontId="10" fillId="3" borderId="0"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xf>
    <xf numFmtId="0" fontId="8" fillId="5" borderId="0" xfId="0" applyFont="1" applyFill="1" applyAlignment="1">
      <alignment vertical="center"/>
    </xf>
    <xf numFmtId="0" fontId="11" fillId="5" borderId="0" xfId="0" applyFont="1" applyFill="1" applyAlignment="1">
      <alignment vertical="center"/>
    </xf>
    <xf numFmtId="0" fontId="6" fillId="5" borderId="0" xfId="0" applyFont="1" applyFill="1" applyAlignment="1">
      <alignment vertical="center"/>
    </xf>
    <xf numFmtId="0" fontId="4" fillId="9" borderId="0" xfId="0" applyFont="1" applyFill="1" applyAlignment="1">
      <alignment vertical="center"/>
    </xf>
    <xf numFmtId="0" fontId="5" fillId="9" borderId="0" xfId="0" applyFont="1" applyFill="1" applyAlignment="1">
      <alignment horizontal="left" vertical="center"/>
    </xf>
    <xf numFmtId="0" fontId="7" fillId="9" borderId="0" xfId="0" applyFont="1" applyFill="1" applyAlignment="1">
      <alignment horizontal="center" vertical="center"/>
    </xf>
    <xf numFmtId="0" fontId="8" fillId="3" borderId="1" xfId="0" applyFont="1" applyFill="1" applyBorder="1" applyAlignment="1">
      <alignment horizontal="center" vertical="center"/>
    </xf>
    <xf numFmtId="0" fontId="5" fillId="9" borderId="0" xfId="0" applyFont="1" applyFill="1" applyAlignment="1">
      <alignment horizontal="center" vertical="center"/>
    </xf>
    <xf numFmtId="0" fontId="6" fillId="9" borderId="0" xfId="0" applyFont="1" applyFill="1" applyAlignment="1">
      <alignment vertical="center"/>
    </xf>
    <xf numFmtId="0" fontId="0" fillId="0" borderId="7" xfId="0" applyBorder="1"/>
    <xf numFmtId="0" fontId="0" fillId="3" borderId="7" xfId="0" applyFill="1" applyBorder="1"/>
    <xf numFmtId="0" fontId="0" fillId="0" borderId="10" xfId="0" applyBorder="1"/>
    <xf numFmtId="0" fontId="0" fillId="0" borderId="11" xfId="0" applyBorder="1"/>
    <xf numFmtId="0" fontId="14" fillId="0" borderId="10" xfId="0" applyFont="1" applyBorder="1"/>
    <xf numFmtId="0" fontId="0" fillId="0" borderId="0" xfId="0" applyBorder="1"/>
    <xf numFmtId="0" fontId="8" fillId="3" borderId="0" xfId="0" applyFont="1" applyFill="1" applyBorder="1" applyAlignment="1">
      <alignment horizontal="center" vertical="center"/>
    </xf>
    <xf numFmtId="0" fontId="4" fillId="12" borderId="0" xfId="0" applyFont="1" applyFill="1" applyAlignment="1">
      <alignment vertical="center"/>
    </xf>
    <xf numFmtId="0" fontId="5" fillId="12" borderId="0" xfId="0" applyFont="1" applyFill="1" applyAlignment="1">
      <alignment horizontal="left" vertical="center"/>
    </xf>
    <xf numFmtId="0" fontId="6" fillId="12" borderId="0" xfId="0" applyFont="1" applyFill="1" applyAlignment="1">
      <alignment vertical="center"/>
    </xf>
    <xf numFmtId="0" fontId="7" fillId="12" borderId="0" xfId="0" applyFont="1" applyFill="1" applyAlignment="1">
      <alignment horizontal="center" vertical="center"/>
    </xf>
    <xf numFmtId="0" fontId="4" fillId="14" borderId="0" xfId="0" applyFont="1" applyFill="1" applyAlignment="1">
      <alignment vertical="center"/>
    </xf>
    <xf numFmtId="0" fontId="5" fillId="14" borderId="0" xfId="0" applyFont="1" applyFill="1" applyAlignment="1">
      <alignment horizontal="left" vertical="center"/>
    </xf>
    <xf numFmtId="0" fontId="6" fillId="14" borderId="0" xfId="0" applyFont="1" applyFill="1" applyAlignment="1">
      <alignment vertical="center"/>
    </xf>
    <xf numFmtId="0" fontId="7" fillId="14" borderId="0" xfId="0" applyFont="1" applyFill="1" applyAlignment="1">
      <alignment horizontal="center" vertical="center"/>
    </xf>
    <xf numFmtId="0" fontId="4" fillId="16" borderId="0" xfId="0" applyFont="1" applyFill="1" applyAlignment="1">
      <alignment vertical="center"/>
    </xf>
    <xf numFmtId="0" fontId="5" fillId="16" borderId="0" xfId="0" applyFont="1" applyFill="1" applyAlignment="1">
      <alignment horizontal="left" vertical="center"/>
    </xf>
    <xf numFmtId="0" fontId="6" fillId="16" borderId="0" xfId="0" applyFont="1" applyFill="1" applyAlignment="1">
      <alignment vertical="center"/>
    </xf>
    <xf numFmtId="0" fontId="7" fillId="16" borderId="0" xfId="0" applyFont="1" applyFill="1" applyAlignment="1">
      <alignment horizontal="center" vertical="center"/>
    </xf>
    <xf numFmtId="0" fontId="9" fillId="3" borderId="0" xfId="0" applyFont="1" applyFill="1" applyBorder="1" applyAlignment="1">
      <alignment vertical="top" wrapText="1"/>
    </xf>
    <xf numFmtId="0" fontId="9" fillId="3" borderId="0" xfId="0" applyFont="1" applyFill="1" applyAlignment="1">
      <alignment horizontal="center" vertical="top"/>
    </xf>
    <xf numFmtId="0" fontId="9" fillId="3" borderId="0" xfId="0" applyFont="1" applyFill="1" applyAlignment="1">
      <alignment horizontal="center"/>
    </xf>
    <xf numFmtId="0" fontId="11" fillId="5" borderId="0" xfId="0" applyFont="1" applyFill="1" applyAlignment="1">
      <alignment horizontal="center" vertical="center"/>
    </xf>
    <xf numFmtId="0" fontId="0" fillId="3" borderId="0" xfId="0" applyFill="1" applyAlignment="1">
      <alignment horizontal="center"/>
    </xf>
    <xf numFmtId="0" fontId="5" fillId="12" borderId="0" xfId="0" applyFont="1" applyFill="1" applyAlignment="1">
      <alignment horizontal="center" vertical="center"/>
    </xf>
    <xf numFmtId="0" fontId="5" fillId="14" borderId="0" xfId="0" applyFont="1" applyFill="1" applyAlignment="1">
      <alignment horizontal="center" vertical="center"/>
    </xf>
    <xf numFmtId="0" fontId="5" fillId="16" borderId="0" xfId="0" applyFont="1" applyFill="1" applyAlignment="1">
      <alignment horizontal="center" vertical="center"/>
    </xf>
    <xf numFmtId="0" fontId="17" fillId="3" borderId="0" xfId="0" applyFont="1" applyFill="1" applyBorder="1" applyAlignment="1">
      <alignment vertical="center" wrapText="1"/>
    </xf>
    <xf numFmtId="0" fontId="6" fillId="5" borderId="0" xfId="0" applyFont="1" applyFill="1" applyAlignment="1">
      <alignment horizontal="left" vertical="center"/>
    </xf>
    <xf numFmtId="0" fontId="9" fillId="5" borderId="0" xfId="0" applyFont="1" applyFill="1" applyAlignment="1">
      <alignment horizontal="center" vertical="center"/>
    </xf>
    <xf numFmtId="0" fontId="16" fillId="10" borderId="11" xfId="0" applyFont="1" applyFill="1" applyBorder="1" applyAlignment="1">
      <alignment horizontal="center" vertical="center" wrapText="1"/>
    </xf>
    <xf numFmtId="0" fontId="19" fillId="3" borderId="0" xfId="0" applyFont="1" applyFill="1" applyBorder="1" applyAlignment="1">
      <alignment horizontal="center" vertical="center"/>
    </xf>
    <xf numFmtId="0" fontId="13" fillId="0" borderId="0" xfId="0" applyFont="1" applyBorder="1"/>
    <xf numFmtId="0" fontId="0" fillId="3" borderId="0" xfId="0" applyFont="1" applyFill="1"/>
    <xf numFmtId="0" fontId="0" fillId="3" borderId="13" xfId="0" applyFont="1" applyFill="1" applyBorder="1" applyAlignment="1">
      <alignment vertical="center" wrapText="1"/>
    </xf>
    <xf numFmtId="0" fontId="0" fillId="3" borderId="0" xfId="0" applyFont="1" applyFill="1" applyAlignment="1">
      <alignment horizontal="center"/>
    </xf>
    <xf numFmtId="0" fontId="13" fillId="0" borderId="0" xfId="0" applyFont="1" applyAlignment="1">
      <alignment horizontal="right"/>
    </xf>
    <xf numFmtId="0" fontId="0" fillId="0" borderId="0" xfId="0" applyFont="1" applyAlignment="1">
      <alignment horizontal="center"/>
    </xf>
    <xf numFmtId="0" fontId="3" fillId="17" borderId="11" xfId="0" applyFont="1" applyFill="1" applyBorder="1" applyAlignment="1" applyProtection="1">
      <alignment vertical="center" wrapText="1"/>
      <protection locked="0"/>
    </xf>
    <xf numFmtId="0" fontId="0" fillId="3" borderId="0" xfId="0" applyFill="1" applyBorder="1"/>
    <xf numFmtId="0" fontId="18" fillId="3" borderId="0" xfId="0" applyFont="1" applyFill="1" applyBorder="1" applyAlignment="1">
      <alignment horizontal="center" vertical="center"/>
    </xf>
    <xf numFmtId="164" fontId="3" fillId="3" borderId="0" xfId="0" applyNumberFormat="1" applyFont="1" applyFill="1" applyBorder="1"/>
    <xf numFmtId="0" fontId="13" fillId="3" borderId="0" xfId="0" applyFont="1" applyFill="1" applyBorder="1" applyAlignment="1">
      <alignment horizontal="center"/>
    </xf>
    <xf numFmtId="0" fontId="20" fillId="7" borderId="11" xfId="0" applyFont="1" applyFill="1" applyBorder="1" applyAlignment="1">
      <alignment horizontal="center" vertical="center"/>
    </xf>
    <xf numFmtId="0" fontId="23" fillId="0" borderId="11" xfId="0" applyFont="1" applyBorder="1"/>
    <xf numFmtId="0" fontId="20" fillId="12" borderId="20" xfId="0" applyFont="1" applyFill="1" applyBorder="1" applyAlignment="1">
      <alignment horizontal="center" vertical="center"/>
    </xf>
    <xf numFmtId="0" fontId="21" fillId="3" borderId="20" xfId="0" applyFont="1" applyFill="1" applyBorder="1" applyAlignment="1">
      <alignment vertical="center" wrapText="1"/>
    </xf>
    <xf numFmtId="0" fontId="0" fillId="3" borderId="20" xfId="0" applyFill="1" applyBorder="1"/>
    <xf numFmtId="0" fontId="0" fillId="3" borderId="20" xfId="0" applyFont="1" applyFill="1" applyBorder="1" applyAlignment="1">
      <alignment vertical="center" wrapText="1"/>
    </xf>
    <xf numFmtId="0" fontId="20" fillId="14" borderId="20" xfId="0" applyFont="1" applyFill="1" applyBorder="1" applyAlignment="1">
      <alignment horizontal="center" vertical="center"/>
    </xf>
    <xf numFmtId="0" fontId="24" fillId="3" borderId="20" xfId="0" applyFont="1" applyFill="1" applyBorder="1" applyAlignment="1">
      <alignment horizontal="right"/>
    </xf>
    <xf numFmtId="0" fontId="20" fillId="16" borderId="20" xfId="0" applyFont="1" applyFill="1" applyBorder="1" applyAlignment="1">
      <alignment horizontal="center" vertical="center"/>
    </xf>
    <xf numFmtId="164" fontId="3" fillId="17" borderId="11" xfId="0" applyNumberFormat="1" applyFont="1" applyFill="1" applyBorder="1" applyAlignment="1" applyProtection="1">
      <alignment horizontal="center" vertical="center"/>
      <protection locked="0"/>
    </xf>
    <xf numFmtId="164" fontId="3" fillId="17" borderId="9" xfId="0" applyNumberFormat="1" applyFont="1" applyFill="1" applyBorder="1" applyAlignment="1" applyProtection="1">
      <alignment horizontal="center" vertical="center"/>
      <protection locked="0"/>
    </xf>
    <xf numFmtId="164" fontId="3" fillId="3" borderId="0" xfId="0" applyNumberFormat="1" applyFont="1" applyFill="1" applyBorder="1" applyAlignment="1">
      <alignment horizontal="center" vertical="center"/>
    </xf>
    <xf numFmtId="164" fontId="22" fillId="17" borderId="11" xfId="0" applyNumberFormat="1" applyFont="1" applyFill="1" applyBorder="1" applyAlignment="1" applyProtection="1">
      <alignment horizontal="center" vertical="center"/>
      <protection locked="0"/>
    </xf>
    <xf numFmtId="0" fontId="3" fillId="17" borderId="11" xfId="0" applyFont="1" applyFill="1" applyBorder="1" applyAlignment="1" applyProtection="1">
      <alignment horizontal="center"/>
      <protection locked="0"/>
    </xf>
    <xf numFmtId="0" fontId="16" fillId="4" borderId="20" xfId="0" applyFont="1" applyFill="1" applyBorder="1" applyAlignment="1">
      <alignment horizontal="center" vertical="center"/>
    </xf>
    <xf numFmtId="0" fontId="0" fillId="3" borderId="20" xfId="0" applyFill="1" applyBorder="1" applyAlignment="1">
      <alignment horizontal="center"/>
    </xf>
    <xf numFmtId="0" fontId="24" fillId="0" borderId="9" xfId="0" applyFont="1" applyBorder="1" applyAlignment="1">
      <alignment horizontal="center"/>
    </xf>
    <xf numFmtId="0" fontId="0" fillId="3" borderId="19" xfId="0" applyFont="1" applyFill="1" applyBorder="1" applyAlignment="1">
      <alignment vertical="center" wrapText="1"/>
    </xf>
    <xf numFmtId="0" fontId="3" fillId="17" borderId="13" xfId="0" applyFont="1" applyFill="1" applyBorder="1" applyAlignment="1" applyProtection="1">
      <alignment horizontal="center"/>
      <protection locked="0"/>
    </xf>
    <xf numFmtId="0" fontId="24" fillId="0" borderId="13" xfId="0" applyFont="1" applyBorder="1" applyAlignment="1">
      <alignment horizontal="center"/>
    </xf>
    <xf numFmtId="0" fontId="3" fillId="17" borderId="20" xfId="0" applyFont="1" applyFill="1" applyBorder="1" applyAlignment="1" applyProtection="1">
      <alignment horizontal="center"/>
      <protection locked="0"/>
    </xf>
    <xf numFmtId="0" fontId="24" fillId="0" borderId="20" xfId="0" applyFont="1" applyBorder="1" applyAlignment="1">
      <alignment horizontal="center"/>
    </xf>
    <xf numFmtId="0" fontId="0" fillId="3" borderId="0" xfId="0" applyFill="1" applyBorder="1" applyAlignment="1">
      <alignment horizontal="center"/>
    </xf>
    <xf numFmtId="0" fontId="0" fillId="3" borderId="30" xfId="0" applyFill="1" applyBorder="1"/>
    <xf numFmtId="0" fontId="0" fillId="3" borderId="17" xfId="0" applyFill="1" applyBorder="1" applyAlignment="1">
      <alignment horizontal="center" vertical="center"/>
    </xf>
    <xf numFmtId="0" fontId="0" fillId="3" borderId="37" xfId="0" applyFill="1" applyBorder="1"/>
    <xf numFmtId="0" fontId="0" fillId="3" borderId="37" xfId="0" applyFill="1" applyBorder="1" applyAlignment="1">
      <alignment horizontal="center"/>
    </xf>
    <xf numFmtId="0" fontId="23" fillId="3" borderId="17" xfId="0" applyFont="1" applyFill="1" applyBorder="1" applyAlignment="1">
      <alignment horizontal="center" vertical="center"/>
    </xf>
    <xf numFmtId="0" fontId="23" fillId="3" borderId="17" xfId="0" applyFont="1" applyFill="1" applyBorder="1"/>
    <xf numFmtId="0" fontId="23" fillId="3" borderId="15" xfId="0" applyFont="1" applyFill="1" applyBorder="1" applyAlignment="1">
      <alignment horizontal="center" vertical="center"/>
    </xf>
    <xf numFmtId="0" fontId="23" fillId="3" borderId="15" xfId="0" applyFont="1" applyFill="1" applyBorder="1" applyAlignment="1">
      <alignment horizontal="center"/>
    </xf>
    <xf numFmtId="0" fontId="23" fillId="3" borderId="15" xfId="0" applyFont="1" applyFill="1" applyBorder="1"/>
    <xf numFmtId="0" fontId="23" fillId="3" borderId="34" xfId="0" applyFont="1" applyFill="1" applyBorder="1" applyAlignment="1">
      <alignment horizontal="center" vertical="center"/>
    </xf>
    <xf numFmtId="0" fontId="23" fillId="3" borderId="34" xfId="0" applyFont="1" applyFill="1" applyBorder="1"/>
    <xf numFmtId="0" fontId="23" fillId="0" borderId="9" xfId="0" applyFont="1" applyBorder="1" applyAlignment="1">
      <alignment horizont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36" xfId="0" applyFont="1" applyBorder="1" applyAlignment="1">
      <alignment horizontal="center" vertical="center"/>
    </xf>
    <xf numFmtId="0" fontId="23" fillId="0" borderId="34" xfId="0" applyFont="1" applyBorder="1" applyAlignment="1">
      <alignment horizontal="center" vertical="center"/>
    </xf>
    <xf numFmtId="0" fontId="23" fillId="0" borderId="17" xfId="0" applyFont="1" applyBorder="1" applyAlignment="1">
      <alignment horizontal="center" vertical="center"/>
    </xf>
    <xf numFmtId="0" fontId="23" fillId="0" borderId="11" xfId="0" quotePrefix="1" applyFont="1" applyBorder="1" applyAlignment="1">
      <alignment horizontal="center" vertical="center"/>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12" borderId="33" xfId="0" applyFont="1" applyFill="1" applyBorder="1" applyAlignment="1">
      <alignment horizontal="center" vertical="center"/>
    </xf>
    <xf numFmtId="0" fontId="2" fillId="12" borderId="20" xfId="0" applyFont="1" applyFill="1" applyBorder="1" applyAlignment="1">
      <alignment horizontal="center" vertical="center"/>
    </xf>
    <xf numFmtId="0" fontId="2" fillId="12" borderId="35" xfId="0" applyFont="1" applyFill="1" applyBorder="1" applyAlignment="1">
      <alignment horizontal="center" vertical="center"/>
    </xf>
    <xf numFmtId="0" fontId="2" fillId="14" borderId="33" xfId="0" applyFont="1" applyFill="1" applyBorder="1" applyAlignment="1">
      <alignment horizontal="center" vertical="center"/>
    </xf>
    <xf numFmtId="0" fontId="2" fillId="14" borderId="35"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20" xfId="0" applyFont="1" applyFill="1" applyBorder="1" applyAlignment="1">
      <alignment horizontal="center" vertical="center"/>
    </xf>
    <xf numFmtId="0" fontId="2" fillId="16" borderId="35" xfId="0" applyFont="1" applyFill="1" applyBorder="1" applyAlignment="1">
      <alignment horizontal="center" vertical="center"/>
    </xf>
    <xf numFmtId="0" fontId="2" fillId="6" borderId="38" xfId="0" applyFont="1" applyFill="1" applyBorder="1" applyAlignment="1">
      <alignment horizontal="center" vertical="center"/>
    </xf>
    <xf numFmtId="0" fontId="2" fillId="6" borderId="38" xfId="0" applyFont="1" applyFill="1" applyBorder="1" applyAlignment="1">
      <alignment horizontal="center"/>
    </xf>
    <xf numFmtId="0" fontId="28" fillId="6" borderId="12" xfId="0" applyFont="1" applyFill="1" applyBorder="1" applyAlignment="1">
      <alignment horizontal="center" vertical="center" wrapText="1"/>
    </xf>
    <xf numFmtId="0" fontId="0" fillId="3" borderId="26" xfId="0" applyFont="1" applyFill="1" applyBorder="1" applyAlignment="1">
      <alignment vertical="center" wrapText="1"/>
    </xf>
    <xf numFmtId="0" fontId="3" fillId="19" borderId="17" xfId="0" applyFont="1" applyFill="1" applyBorder="1" applyAlignment="1">
      <alignment horizontal="center"/>
    </xf>
    <xf numFmtId="0" fontId="3" fillId="19" borderId="45" xfId="0" applyFont="1" applyFill="1" applyBorder="1" applyAlignment="1">
      <alignment horizontal="center"/>
    </xf>
    <xf numFmtId="0" fontId="2" fillId="12" borderId="46" xfId="0" applyFont="1" applyFill="1" applyBorder="1" applyAlignment="1">
      <alignment horizontal="center" vertical="center"/>
    </xf>
    <xf numFmtId="0" fontId="3" fillId="19" borderId="34" xfId="0" applyFont="1" applyFill="1" applyBorder="1" applyAlignment="1">
      <alignment horizontal="center"/>
    </xf>
    <xf numFmtId="0" fontId="2" fillId="12" borderId="47" xfId="0" applyFont="1" applyFill="1" applyBorder="1" applyAlignment="1">
      <alignment horizontal="center" vertical="center"/>
    </xf>
    <xf numFmtId="0" fontId="2" fillId="12" borderId="48" xfId="0" applyFont="1" applyFill="1" applyBorder="1" applyAlignment="1">
      <alignment horizontal="center" vertical="center"/>
    </xf>
    <xf numFmtId="0" fontId="3" fillId="19" borderId="49" xfId="0" applyFont="1" applyFill="1" applyBorder="1" applyAlignment="1">
      <alignment horizontal="center"/>
    </xf>
    <xf numFmtId="0" fontId="2" fillId="14" borderId="46" xfId="0" applyFont="1" applyFill="1" applyBorder="1" applyAlignment="1">
      <alignment horizontal="center" vertical="center"/>
    </xf>
    <xf numFmtId="0" fontId="2" fillId="14" borderId="48" xfId="0" applyFont="1" applyFill="1" applyBorder="1" applyAlignment="1">
      <alignment horizontal="center" vertical="center"/>
    </xf>
    <xf numFmtId="0" fontId="2" fillId="16" borderId="50" xfId="0" applyFont="1" applyFill="1" applyBorder="1" applyAlignment="1">
      <alignment horizontal="center" vertical="center"/>
    </xf>
    <xf numFmtId="0" fontId="2" fillId="16" borderId="47" xfId="0" applyFont="1" applyFill="1" applyBorder="1" applyAlignment="1">
      <alignment horizontal="center" vertical="center"/>
    </xf>
    <xf numFmtId="0" fontId="2" fillId="16" borderId="51" xfId="0" applyFont="1" applyFill="1" applyBorder="1" applyAlignment="1">
      <alignment horizontal="center" vertical="center"/>
    </xf>
    <xf numFmtId="0" fontId="2" fillId="16" borderId="52" xfId="0" applyFont="1" applyFill="1" applyBorder="1" applyAlignment="1">
      <alignment horizontal="center" vertical="center"/>
    </xf>
    <xf numFmtId="0" fontId="2" fillId="16" borderId="48" xfId="0" applyFont="1" applyFill="1" applyBorder="1" applyAlignment="1">
      <alignment horizontal="center" vertical="center"/>
    </xf>
    <xf numFmtId="0" fontId="0" fillId="3" borderId="45" xfId="0" applyFill="1" applyBorder="1" applyAlignment="1">
      <alignment horizontal="center" vertical="center"/>
    </xf>
    <xf numFmtId="0" fontId="0" fillId="3" borderId="49" xfId="0" applyFill="1" applyBorder="1" applyAlignment="1">
      <alignment horizontal="center" vertical="center"/>
    </xf>
    <xf numFmtId="0" fontId="23" fillId="3" borderId="11" xfId="0" applyFont="1" applyFill="1" applyBorder="1" applyAlignment="1">
      <alignment horizontal="center" vertical="center"/>
    </xf>
    <xf numFmtId="0" fontId="23" fillId="0" borderId="11" xfId="0" applyFont="1" applyBorder="1" applyAlignment="1">
      <alignment horizontal="center"/>
    </xf>
    <xf numFmtId="0" fontId="2" fillId="6" borderId="43" xfId="0" applyFont="1" applyFill="1" applyBorder="1" applyAlignment="1">
      <alignment horizontal="center" vertical="center"/>
    </xf>
    <xf numFmtId="0" fontId="2" fillId="3" borderId="56" xfId="0" applyFont="1" applyFill="1" applyBorder="1" applyAlignment="1">
      <alignment horizontal="center" vertical="center" wrapText="1"/>
    </xf>
    <xf numFmtId="0" fontId="3" fillId="3" borderId="5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6" xfId="0" applyFont="1" applyFill="1" applyBorder="1" applyAlignment="1">
      <alignment horizontal="center" vertical="center"/>
    </xf>
    <xf numFmtId="0" fontId="2" fillId="6" borderId="43" xfId="0" applyFont="1" applyFill="1" applyBorder="1" applyAlignment="1">
      <alignment horizontal="center" vertical="center" wrapText="1"/>
    </xf>
    <xf numFmtId="0" fontId="2" fillId="11" borderId="44" xfId="0" applyFont="1" applyFill="1" applyBorder="1" applyAlignment="1">
      <alignment horizontal="center" vertical="center" wrapText="1"/>
    </xf>
    <xf numFmtId="0" fontId="9" fillId="3" borderId="1" xfId="0" applyFont="1" applyFill="1" applyBorder="1" applyAlignment="1">
      <alignment vertical="center" wrapText="1"/>
    </xf>
    <xf numFmtId="0" fontId="8" fillId="3" borderId="59" xfId="0" applyFont="1" applyFill="1" applyBorder="1" applyAlignment="1">
      <alignment vertical="center"/>
    </xf>
    <xf numFmtId="0" fontId="10" fillId="3" borderId="0" xfId="0" applyFont="1" applyFill="1" applyBorder="1" applyAlignment="1">
      <alignment horizontal="center" vertical="center" wrapText="1"/>
    </xf>
    <xf numFmtId="0" fontId="10" fillId="3" borderId="60" xfId="0" applyFont="1" applyFill="1" applyBorder="1" applyAlignment="1">
      <alignment horizontal="center" vertical="center"/>
    </xf>
    <xf numFmtId="0" fontId="10" fillId="3" borderId="0" xfId="0" applyFont="1" applyFill="1" applyBorder="1" applyAlignment="1">
      <alignment horizontal="center" vertical="center"/>
    </xf>
    <xf numFmtId="0" fontId="0" fillId="3" borderId="61" xfId="0" applyFill="1" applyBorder="1"/>
    <xf numFmtId="0" fontId="9" fillId="3" borderId="62" xfId="0" applyFont="1" applyFill="1" applyBorder="1" applyAlignment="1">
      <alignment horizontal="center" vertical="center" wrapText="1"/>
    </xf>
    <xf numFmtId="0" fontId="0" fillId="3" borderId="62" xfId="0" applyFill="1" applyBorder="1"/>
    <xf numFmtId="0" fontId="0" fillId="3" borderId="63" xfId="0" applyFill="1" applyBorder="1"/>
    <xf numFmtId="0" fontId="0" fillId="3" borderId="64" xfId="0" applyFill="1" applyBorder="1"/>
    <xf numFmtId="0" fontId="0" fillId="3" borderId="65" xfId="0" applyFill="1" applyBorder="1"/>
    <xf numFmtId="165" fontId="8" fillId="3" borderId="1" xfId="0" applyNumberFormat="1" applyFont="1" applyFill="1" applyBorder="1" applyAlignment="1">
      <alignment horizontal="center" vertical="center"/>
    </xf>
    <xf numFmtId="165" fontId="0" fillId="3" borderId="0" xfId="0" applyNumberFormat="1" applyFill="1" applyBorder="1" applyAlignment="1">
      <alignment horizontal="center"/>
    </xf>
    <xf numFmtId="165" fontId="9" fillId="3" borderId="1" xfId="0" applyNumberFormat="1" applyFont="1" applyFill="1" applyBorder="1" applyAlignment="1">
      <alignment horizontal="center" vertical="center"/>
    </xf>
    <xf numFmtId="164" fontId="9" fillId="3" borderId="16" xfId="1" applyNumberFormat="1" applyFont="1" applyFill="1" applyBorder="1" applyAlignment="1">
      <alignment horizontal="center" vertical="center"/>
    </xf>
    <xf numFmtId="0" fontId="0" fillId="3" borderId="67" xfId="0" applyFill="1" applyBorder="1"/>
    <xf numFmtId="0" fontId="31" fillId="3" borderId="64" xfId="0" applyFont="1" applyFill="1" applyBorder="1" applyAlignment="1">
      <alignment vertical="top"/>
    </xf>
    <xf numFmtId="0" fontId="0" fillId="3" borderId="68" xfId="0" applyFill="1" applyBorder="1"/>
    <xf numFmtId="0" fontId="0" fillId="3" borderId="70" xfId="0" applyFill="1" applyBorder="1"/>
    <xf numFmtId="0" fontId="32" fillId="7" borderId="11" xfId="0" applyFont="1" applyFill="1" applyBorder="1" applyAlignment="1">
      <alignment horizontal="center" vertical="center"/>
    </xf>
    <xf numFmtId="0" fontId="26" fillId="3" borderId="64" xfId="0" applyFont="1" applyFill="1" applyBorder="1"/>
    <xf numFmtId="0" fontId="32" fillId="12" borderId="20" xfId="0" applyFont="1" applyFill="1" applyBorder="1" applyAlignment="1">
      <alignment horizontal="center" vertical="center"/>
    </xf>
    <xf numFmtId="0" fontId="32" fillId="14" borderId="20" xfId="0" applyFont="1" applyFill="1" applyBorder="1" applyAlignment="1">
      <alignment horizontal="center" vertical="center"/>
    </xf>
    <xf numFmtId="0" fontId="33" fillId="3" borderId="64" xfId="0" applyFont="1" applyFill="1" applyBorder="1" applyAlignment="1">
      <alignment vertical="top"/>
    </xf>
    <xf numFmtId="0" fontId="32" fillId="16" borderId="20" xfId="0" applyFont="1" applyFill="1" applyBorder="1" applyAlignment="1">
      <alignment horizontal="center" vertical="center"/>
    </xf>
    <xf numFmtId="0" fontId="34" fillId="3" borderId="64" xfId="0" applyFont="1" applyFill="1" applyBorder="1" applyAlignment="1">
      <alignment vertical="top"/>
    </xf>
    <xf numFmtId="0" fontId="18" fillId="13" borderId="66" xfId="0" applyFont="1" applyFill="1" applyBorder="1" applyAlignment="1">
      <alignment horizontal="center" vertical="center"/>
    </xf>
    <xf numFmtId="0" fontId="23" fillId="3" borderId="36" xfId="0" applyFont="1" applyFill="1" applyBorder="1" applyAlignment="1">
      <alignment horizontal="center" vertical="center"/>
    </xf>
    <xf numFmtId="0" fontId="23" fillId="3" borderId="54" xfId="0" applyFont="1" applyFill="1" applyBorder="1" applyAlignment="1">
      <alignment horizontal="center" vertical="center"/>
    </xf>
    <xf numFmtId="0" fontId="0" fillId="19" borderId="22" xfId="0" applyFill="1" applyBorder="1" applyAlignment="1">
      <alignment horizontal="center"/>
    </xf>
    <xf numFmtId="0" fontId="2" fillId="6" borderId="53" xfId="0" applyFont="1" applyFill="1" applyBorder="1" applyAlignment="1">
      <alignment horizontal="center" vertical="center" wrapText="1"/>
    </xf>
    <xf numFmtId="0" fontId="3" fillId="19" borderId="17" xfId="0" applyFont="1" applyFill="1" applyBorder="1" applyAlignment="1">
      <alignment horizontal="center" vertical="center"/>
    </xf>
    <xf numFmtId="0" fontId="3" fillId="19" borderId="36" xfId="0" applyFont="1" applyFill="1" applyBorder="1" applyAlignment="1">
      <alignment horizontal="center" vertical="center"/>
    </xf>
    <xf numFmtId="0" fontId="3" fillId="19" borderId="11" xfId="0" applyFont="1" applyFill="1" applyBorder="1" applyAlignment="1">
      <alignment horizontal="center" vertical="center"/>
    </xf>
    <xf numFmtId="0" fontId="3" fillId="19" borderId="15" xfId="0" applyFont="1" applyFill="1" applyBorder="1" applyAlignment="1">
      <alignment horizontal="center" vertical="center"/>
    </xf>
    <xf numFmtId="0" fontId="3" fillId="19" borderId="22" xfId="0" applyFont="1" applyFill="1" applyBorder="1" applyAlignment="1">
      <alignment horizontal="center" vertical="center"/>
    </xf>
    <xf numFmtId="0" fontId="3" fillId="19" borderId="54" xfId="0" applyFont="1" applyFill="1" applyBorder="1" applyAlignment="1">
      <alignment horizontal="center" vertical="center"/>
    </xf>
    <xf numFmtId="0" fontId="3" fillId="19" borderId="58" xfId="0" applyFont="1" applyFill="1" applyBorder="1" applyAlignment="1">
      <alignment horizontal="center"/>
    </xf>
    <xf numFmtId="0" fontId="3" fillId="19" borderId="24" xfId="0" applyFont="1" applyFill="1" applyBorder="1" applyAlignment="1">
      <alignment horizontal="center"/>
    </xf>
    <xf numFmtId="0" fontId="3" fillId="19" borderId="31" xfId="0" applyFont="1" applyFill="1" applyBorder="1" applyAlignment="1">
      <alignment horizontal="center"/>
    </xf>
    <xf numFmtId="0" fontId="35" fillId="3" borderId="0" xfId="0" applyFont="1" applyFill="1"/>
    <xf numFmtId="0" fontId="35" fillId="3" borderId="0" xfId="0" applyFont="1" applyFill="1" applyAlignment="1"/>
    <xf numFmtId="0" fontId="36" fillId="3" borderId="0" xfId="0" applyFont="1" applyFill="1" applyAlignment="1"/>
    <xf numFmtId="0" fontId="37" fillId="3" borderId="0" xfId="0" applyFont="1" applyFill="1" applyAlignment="1"/>
    <xf numFmtId="0" fontId="12" fillId="3" borderId="0" xfId="2" applyFont="1" applyFill="1"/>
    <xf numFmtId="0" fontId="1" fillId="3" borderId="0" xfId="2" applyFill="1"/>
    <xf numFmtId="0" fontId="38" fillId="3" borderId="0" xfId="0" applyFont="1" applyFill="1"/>
    <xf numFmtId="0" fontId="39" fillId="3" borderId="0" xfId="2" applyFont="1" applyFill="1"/>
    <xf numFmtId="0" fontId="40" fillId="3" borderId="0" xfId="0" applyFont="1" applyFill="1"/>
    <xf numFmtId="0" fontId="40" fillId="3" borderId="0" xfId="0" applyFont="1" applyFill="1" applyAlignment="1"/>
    <xf numFmtId="0" fontId="9" fillId="4" borderId="0" xfId="0" applyFont="1" applyFill="1" applyAlignment="1">
      <alignment horizontal="center" vertical="center"/>
    </xf>
    <xf numFmtId="0" fontId="46" fillId="4" borderId="0" xfId="0" applyFont="1" applyFill="1" applyBorder="1" applyAlignment="1">
      <alignment vertical="top"/>
    </xf>
    <xf numFmtId="0" fontId="43" fillId="4" borderId="0" xfId="0" applyFont="1" applyFill="1" applyBorder="1" applyAlignment="1">
      <alignment vertical="top"/>
    </xf>
    <xf numFmtId="0" fontId="50" fillId="4" borderId="0" xfId="0" applyFont="1" applyFill="1" applyAlignment="1">
      <alignment horizontal="left" vertical="center"/>
    </xf>
    <xf numFmtId="0" fontId="41" fillId="3" borderId="0" xfId="0" applyFont="1" applyFill="1" applyAlignment="1">
      <alignment vertical="center"/>
    </xf>
    <xf numFmtId="0" fontId="42" fillId="3" borderId="0" xfId="0" applyFont="1" applyFill="1" applyAlignment="1">
      <alignment horizontal="center" vertical="center"/>
    </xf>
    <xf numFmtId="0" fontId="42" fillId="3" borderId="0" xfId="0" applyFont="1" applyFill="1" applyAlignment="1">
      <alignment vertical="center"/>
    </xf>
    <xf numFmtId="0" fontId="43" fillId="3" borderId="0" xfId="0" applyFont="1" applyFill="1" applyBorder="1" applyAlignment="1">
      <alignment horizontal="center" vertical="top"/>
    </xf>
    <xf numFmtId="0" fontId="43" fillId="3" borderId="0" xfId="0" applyFont="1" applyFill="1" applyBorder="1" applyAlignment="1">
      <alignment vertical="top"/>
    </xf>
    <xf numFmtId="0" fontId="51" fillId="4" borderId="0" xfId="0" applyFont="1" applyFill="1" applyBorder="1" applyAlignment="1">
      <alignment vertical="top"/>
    </xf>
    <xf numFmtId="0" fontId="44" fillId="4" borderId="0" xfId="0" applyFont="1" applyFill="1" applyBorder="1" applyAlignment="1">
      <alignment vertical="top"/>
    </xf>
    <xf numFmtId="0" fontId="45" fillId="4" borderId="0" xfId="0" applyFont="1" applyFill="1" applyBorder="1" applyAlignment="1">
      <alignment vertical="top"/>
    </xf>
    <xf numFmtId="0" fontId="45" fillId="4" borderId="0" xfId="0" quotePrefix="1" applyFont="1" applyFill="1" applyBorder="1" applyAlignment="1">
      <alignment horizontal="left" vertical="top"/>
    </xf>
    <xf numFmtId="0" fontId="49" fillId="4" borderId="0" xfId="0" applyFont="1" applyFill="1" applyBorder="1" applyAlignment="1">
      <alignment vertical="top"/>
    </xf>
    <xf numFmtId="0" fontId="46" fillId="4" borderId="0" xfId="0" applyFont="1" applyFill="1" applyBorder="1" applyAlignment="1">
      <alignment vertical="top" wrapText="1"/>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8" fillId="13" borderId="0" xfId="0" applyFont="1" applyFill="1" applyAlignment="1">
      <alignment vertical="center"/>
    </xf>
    <xf numFmtId="0" fontId="0" fillId="3" borderId="72" xfId="0" applyFill="1" applyBorder="1"/>
    <xf numFmtId="0" fontId="2" fillId="6" borderId="73" xfId="0" applyFont="1" applyFill="1" applyBorder="1" applyAlignment="1">
      <alignment horizontal="center"/>
    </xf>
    <xf numFmtId="0" fontId="23" fillId="3" borderId="45" xfId="0" applyFont="1" applyFill="1" applyBorder="1"/>
    <xf numFmtId="0" fontId="23" fillId="0" borderId="17" xfId="0" applyFont="1" applyBorder="1"/>
    <xf numFmtId="0" fontId="23" fillId="0" borderId="31" xfId="0" applyFont="1" applyBorder="1" applyAlignment="1">
      <alignment horizontal="center" vertical="center"/>
    </xf>
    <xf numFmtId="0" fontId="23" fillId="0" borderId="49" xfId="0" applyFont="1" applyBorder="1" applyAlignment="1">
      <alignment horizontal="center" vertical="center"/>
    </xf>
    <xf numFmtId="0" fontId="45" fillId="4" borderId="0" xfId="0" quotePrefix="1" applyFont="1" applyFill="1" applyBorder="1" applyAlignment="1">
      <alignment horizontal="left" vertical="top" textRotation="90"/>
    </xf>
    <xf numFmtId="2" fontId="23" fillId="0" borderId="11" xfId="0" applyNumberFormat="1" applyFont="1" applyBorder="1" applyAlignment="1">
      <alignment horizontal="center" vertical="center"/>
    </xf>
    <xf numFmtId="0" fontId="53" fillId="3" borderId="0" xfId="0" applyFont="1" applyFill="1" applyAlignment="1">
      <alignment horizontal="center"/>
    </xf>
    <xf numFmtId="0" fontId="9" fillId="3" borderId="74" xfId="0" applyFont="1" applyFill="1" applyBorder="1" applyAlignment="1">
      <alignment horizontal="center" vertical="center" wrapText="1"/>
    </xf>
    <xf numFmtId="0" fontId="13" fillId="3" borderId="72" xfId="0" applyFont="1" applyFill="1" applyBorder="1"/>
    <xf numFmtId="0" fontId="9" fillId="3" borderId="67"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63" xfId="0" applyFont="1" applyFill="1" applyBorder="1" applyAlignment="1">
      <alignment vertical="center" wrapText="1"/>
    </xf>
    <xf numFmtId="0" fontId="9" fillId="3" borderId="75" xfId="0" applyFont="1" applyFill="1" applyBorder="1" applyAlignment="1">
      <alignment vertical="center" wrapText="1"/>
    </xf>
    <xf numFmtId="0" fontId="9" fillId="3" borderId="76" xfId="0" applyFont="1" applyFill="1" applyBorder="1" applyAlignment="1">
      <alignment vertical="center" wrapText="1"/>
    </xf>
    <xf numFmtId="0" fontId="30" fillId="3" borderId="66" xfId="0" applyFont="1" applyFill="1" applyBorder="1" applyAlignment="1">
      <alignment vertical="center" wrapText="1"/>
    </xf>
    <xf numFmtId="0" fontId="18" fillId="13" borderId="77" xfId="0" applyFont="1" applyFill="1" applyBorder="1" applyAlignment="1">
      <alignment horizontal="center" vertical="center"/>
    </xf>
    <xf numFmtId="0" fontId="0" fillId="3" borderId="71" xfId="0" applyFill="1" applyBorder="1"/>
    <xf numFmtId="0" fontId="0" fillId="3" borderId="78" xfId="0" applyFill="1" applyBorder="1"/>
    <xf numFmtId="0" fontId="0" fillId="3" borderId="79" xfId="0" applyFill="1" applyBorder="1"/>
    <xf numFmtId="0" fontId="0" fillId="3" borderId="80" xfId="0" applyFill="1" applyBorder="1"/>
    <xf numFmtId="0" fontId="0" fillId="3" borderId="81" xfId="0" applyFill="1" applyBorder="1"/>
    <xf numFmtId="0" fontId="50" fillId="3" borderId="0" xfId="0" applyFont="1" applyFill="1" applyAlignment="1">
      <alignment horizontal="left" vertical="center"/>
    </xf>
    <xf numFmtId="0" fontId="8" fillId="3" borderId="1" xfId="0" applyFont="1" applyFill="1" applyBorder="1" applyAlignment="1">
      <alignment vertical="center" wrapText="1"/>
    </xf>
    <xf numFmtId="0" fontId="59" fillId="3" borderId="0" xfId="0" applyFont="1" applyFill="1" applyAlignment="1"/>
    <xf numFmtId="0" fontId="60" fillId="3" borderId="0" xfId="0" applyFont="1" applyFill="1" applyAlignment="1"/>
    <xf numFmtId="0" fontId="61" fillId="3" borderId="0" xfId="0" applyFont="1" applyFill="1" applyAlignment="1"/>
    <xf numFmtId="0" fontId="62" fillId="3" borderId="0" xfId="0" applyFont="1" applyFill="1" applyAlignment="1"/>
    <xf numFmtId="14" fontId="10" fillId="3" borderId="0" xfId="0" applyNumberFormat="1" applyFont="1" applyFill="1" applyBorder="1" applyAlignment="1" applyProtection="1">
      <alignment horizontal="center" vertical="center" wrapText="1"/>
      <protection locked="0"/>
    </xf>
    <xf numFmtId="0" fontId="54" fillId="3" borderId="0" xfId="0" applyFont="1" applyFill="1" applyBorder="1" applyAlignment="1">
      <alignment wrapText="1"/>
    </xf>
    <xf numFmtId="0" fontId="8" fillId="3" borderId="0" xfId="0" applyFont="1" applyFill="1" applyBorder="1" applyAlignment="1"/>
    <xf numFmtId="0" fontId="9" fillId="22" borderId="0" xfId="0" applyFont="1" applyFill="1" applyBorder="1" applyAlignment="1">
      <alignment vertical="top" wrapText="1"/>
    </xf>
    <xf numFmtId="0" fontId="56" fillId="3" borderId="0" xfId="0" applyFont="1" applyFill="1" applyBorder="1" applyAlignment="1">
      <alignment vertical="center" wrapText="1" readingOrder="1"/>
    </xf>
    <xf numFmtId="0" fontId="58" fillId="3" borderId="86" xfId="0" applyFont="1" applyFill="1" applyBorder="1" applyAlignment="1">
      <alignment vertical="center" wrapText="1" readingOrder="1"/>
    </xf>
    <xf numFmtId="0" fontId="58" fillId="3" borderId="0" xfId="0" applyFont="1" applyFill="1" applyBorder="1" applyAlignment="1">
      <alignment vertical="center" wrapText="1" readingOrder="1"/>
    </xf>
    <xf numFmtId="0" fontId="56" fillId="3" borderId="83" xfId="0" applyFont="1" applyFill="1" applyBorder="1" applyAlignment="1">
      <alignment vertical="center" wrapText="1" readingOrder="1"/>
    </xf>
    <xf numFmtId="0" fontId="57" fillId="3" borderId="84" xfId="0" applyFont="1" applyFill="1" applyBorder="1" applyAlignment="1">
      <alignment horizontal="left" vertical="center" wrapText="1" readingOrder="1"/>
    </xf>
    <xf numFmtId="0" fontId="57" fillId="3" borderId="85" xfId="0" applyFont="1" applyFill="1" applyBorder="1" applyAlignment="1">
      <alignment horizontal="left" vertical="center" wrapText="1" readingOrder="1"/>
    </xf>
    <xf numFmtId="0" fontId="57" fillId="3" borderId="93" xfId="0" applyFont="1" applyFill="1" applyBorder="1" applyAlignment="1">
      <alignment horizontal="left" vertical="center" wrapText="1" readingOrder="1"/>
    </xf>
    <xf numFmtId="0" fontId="57" fillId="3" borderId="0" xfId="0" applyFont="1" applyFill="1" applyBorder="1" applyAlignment="1">
      <alignment horizontal="left" vertical="center" wrapText="1" readingOrder="1"/>
    </xf>
    <xf numFmtId="0" fontId="63" fillId="3" borderId="0" xfId="0" applyFont="1" applyFill="1" applyBorder="1" applyAlignment="1">
      <alignment vertical="center" wrapText="1" readingOrder="1"/>
    </xf>
    <xf numFmtId="0" fontId="63" fillId="3" borderId="0" xfId="0" applyFont="1" applyFill="1" applyBorder="1" applyAlignment="1">
      <alignment horizontal="center" vertical="center" wrapText="1" readingOrder="1"/>
    </xf>
    <xf numFmtId="0" fontId="65" fillId="3" borderId="91" xfId="0" applyFont="1" applyFill="1" applyBorder="1" applyAlignment="1">
      <alignment horizontal="center" vertical="center" wrapText="1" readingOrder="1"/>
    </xf>
    <xf numFmtId="0" fontId="65" fillId="3" borderId="92" xfId="0" applyFont="1" applyFill="1" applyBorder="1" applyAlignment="1">
      <alignment horizontal="center" vertical="center" wrapText="1" readingOrder="1"/>
    </xf>
    <xf numFmtId="0" fontId="57" fillId="3" borderId="91" xfId="0" applyFont="1" applyFill="1" applyBorder="1" applyAlignment="1">
      <alignment horizontal="left" vertical="center" wrapText="1" readingOrder="1"/>
    </xf>
    <xf numFmtId="0" fontId="10" fillId="3" borderId="59" xfId="0" applyFont="1" applyFill="1" applyBorder="1" applyAlignment="1">
      <alignment horizontal="center" vertical="center"/>
    </xf>
    <xf numFmtId="0" fontId="8" fillId="3" borderId="0" xfId="0" applyNumberFormat="1" applyFont="1" applyFill="1" applyAlignment="1">
      <alignment horizontal="left" vertical="center"/>
    </xf>
    <xf numFmtId="0" fontId="0" fillId="3" borderId="0" xfId="0" applyFill="1" applyAlignment="1">
      <alignment horizontal="left"/>
    </xf>
    <xf numFmtId="0" fontId="10" fillId="3" borderId="0" xfId="0" applyNumberFormat="1" applyFont="1" applyFill="1" applyBorder="1" applyAlignment="1">
      <alignment horizontal="left" vertical="center"/>
    </xf>
    <xf numFmtId="0" fontId="0" fillId="3" borderId="0" xfId="0" applyFill="1" applyBorder="1" applyAlignment="1">
      <alignment horizontal="left"/>
    </xf>
    <xf numFmtId="0" fontId="70" fillId="4" borderId="0" xfId="0" applyFont="1" applyFill="1" applyAlignment="1">
      <alignment horizontal="center" vertical="center"/>
    </xf>
    <xf numFmtId="0" fontId="76" fillId="3" borderId="0" xfId="0" applyFont="1" applyFill="1" applyAlignment="1">
      <alignment vertical="center"/>
    </xf>
    <xf numFmtId="0" fontId="30" fillId="3" borderId="0" xfId="2" applyFont="1" applyFill="1" applyAlignment="1">
      <alignment horizontal="left" vertical="top" wrapText="1"/>
    </xf>
    <xf numFmtId="0" fontId="77" fillId="0" borderId="0" xfId="0" applyFont="1" applyAlignment="1">
      <alignment horizontal="left" vertical="center"/>
    </xf>
    <xf numFmtId="0" fontId="75" fillId="0" borderId="101" xfId="0" applyFont="1" applyBorder="1" applyAlignment="1">
      <alignment horizontal="center" vertical="center" wrapText="1"/>
    </xf>
    <xf numFmtId="0" fontId="75" fillId="0" borderId="102" xfId="0" applyFont="1" applyBorder="1" applyAlignment="1">
      <alignment horizontal="center" vertical="center" wrapText="1"/>
    </xf>
    <xf numFmtId="0" fontId="75" fillId="0" borderId="103" xfId="0" applyFont="1" applyBorder="1" applyAlignment="1">
      <alignment horizontal="center" vertical="center" wrapText="1"/>
    </xf>
    <xf numFmtId="0" fontId="9" fillId="22" borderId="0" xfId="0" applyFont="1" applyFill="1" applyBorder="1" applyAlignment="1">
      <alignment horizontal="left" vertical="top" wrapText="1"/>
    </xf>
    <xf numFmtId="0" fontId="69" fillId="3" borderId="2" xfId="0" applyNumberFormat="1" applyFont="1" applyFill="1" applyBorder="1" applyAlignment="1" applyProtection="1">
      <alignment horizontal="left" vertical="center"/>
      <protection locked="0"/>
    </xf>
    <xf numFmtId="0" fontId="69" fillId="3" borderId="3" xfId="0" applyNumberFormat="1" applyFont="1" applyFill="1" applyBorder="1" applyAlignment="1" applyProtection="1">
      <alignment horizontal="left" vertical="center"/>
      <protection locked="0"/>
    </xf>
    <xf numFmtId="0" fontId="69" fillId="3" borderId="4" xfId="0" applyNumberFormat="1" applyFont="1" applyFill="1" applyBorder="1" applyAlignment="1" applyProtection="1">
      <alignment horizontal="left" vertical="center"/>
      <protection locked="0"/>
    </xf>
    <xf numFmtId="0" fontId="66" fillId="3" borderId="0" xfId="0" applyFont="1" applyFill="1" applyBorder="1" applyAlignment="1">
      <alignment horizontal="left" wrapText="1" readingOrder="1"/>
    </xf>
    <xf numFmtId="0" fontId="58" fillId="3" borderId="0" xfId="0" applyFont="1" applyFill="1" applyBorder="1" applyAlignment="1">
      <alignment horizontal="center" vertical="center" wrapText="1" readingOrder="1"/>
    </xf>
    <xf numFmtId="0" fontId="64" fillId="5" borderId="0" xfId="0" applyFont="1" applyFill="1" applyBorder="1" applyAlignment="1">
      <alignment horizontal="center" vertical="center"/>
    </xf>
    <xf numFmtId="0" fontId="65" fillId="21" borderId="0" xfId="0" applyFont="1" applyFill="1" applyBorder="1" applyAlignment="1">
      <alignment horizontal="center" vertical="center" wrapText="1" readingOrder="1"/>
    </xf>
    <xf numFmtId="0" fontId="63" fillId="3" borderId="0" xfId="0" applyFont="1" applyFill="1" applyBorder="1" applyAlignment="1">
      <alignment horizontal="center" vertical="center" wrapText="1" readingOrder="1"/>
    </xf>
    <xf numFmtId="0" fontId="66" fillId="3" borderId="0" xfId="0" applyFont="1" applyFill="1" applyBorder="1" applyAlignment="1">
      <alignment horizontal="left" vertical="center" wrapText="1" readingOrder="1"/>
    </xf>
    <xf numFmtId="0" fontId="65" fillId="20" borderId="87" xfId="0" applyFont="1" applyFill="1" applyBorder="1" applyAlignment="1">
      <alignment horizontal="center" vertical="center" wrapText="1" readingOrder="1"/>
    </xf>
    <xf numFmtId="0" fontId="65" fillId="20" borderId="88" xfId="0" applyFont="1" applyFill="1" applyBorder="1" applyAlignment="1">
      <alignment horizontal="center" vertical="center" wrapText="1" readingOrder="1"/>
    </xf>
    <xf numFmtId="0" fontId="65" fillId="20" borderId="86" xfId="0" applyFont="1" applyFill="1" applyBorder="1" applyAlignment="1">
      <alignment horizontal="center" vertical="center" wrapText="1" readingOrder="1"/>
    </xf>
    <xf numFmtId="0" fontId="65" fillId="20" borderId="94" xfId="0" applyFont="1" applyFill="1" applyBorder="1" applyAlignment="1">
      <alignment horizontal="center" vertical="center" wrapText="1" readingOrder="1"/>
    </xf>
    <xf numFmtId="0" fontId="65" fillId="21" borderId="91" xfId="0" applyFont="1" applyFill="1" applyBorder="1" applyAlignment="1">
      <alignment horizontal="center" vertical="center" wrapText="1" readingOrder="1"/>
    </xf>
    <xf numFmtId="0" fontId="65" fillId="21" borderId="92" xfId="0" applyFont="1" applyFill="1" applyBorder="1" applyAlignment="1">
      <alignment horizontal="center" vertical="center" wrapText="1" readingOrder="1"/>
    </xf>
    <xf numFmtId="0" fontId="65" fillId="21" borderId="86" xfId="0" applyFont="1" applyFill="1" applyBorder="1" applyAlignment="1">
      <alignment horizontal="center" vertical="center" wrapText="1" readingOrder="1"/>
    </xf>
    <xf numFmtId="0" fontId="65" fillId="21" borderId="94" xfId="0" applyFont="1" applyFill="1" applyBorder="1" applyAlignment="1">
      <alignment horizontal="center" vertical="center" wrapText="1" readingOrder="1"/>
    </xf>
    <xf numFmtId="0" fontId="65" fillId="21" borderId="89" xfId="0" applyFont="1" applyFill="1" applyBorder="1" applyAlignment="1">
      <alignment horizontal="center" vertical="center" wrapText="1" readingOrder="1"/>
    </xf>
    <xf numFmtId="0" fontId="65" fillId="21" borderId="90" xfId="0" applyFont="1" applyFill="1" applyBorder="1" applyAlignment="1">
      <alignment horizontal="center" vertical="center" wrapText="1" readingOrder="1"/>
    </xf>
    <xf numFmtId="0" fontId="6" fillId="5" borderId="0" xfId="0" applyFont="1" applyFill="1" applyAlignment="1">
      <alignment horizontal="center" vertical="center"/>
    </xf>
    <xf numFmtId="14" fontId="10" fillId="3" borderId="2" xfId="0" applyNumberFormat="1" applyFont="1" applyFill="1" applyBorder="1" applyAlignment="1" applyProtection="1">
      <alignment horizontal="left" vertical="center" wrapText="1"/>
      <protection locked="0"/>
    </xf>
    <xf numFmtId="14" fontId="10" fillId="3" borderId="3" xfId="0" applyNumberFormat="1" applyFont="1" applyFill="1" applyBorder="1" applyAlignment="1" applyProtection="1">
      <alignment horizontal="left" vertical="center" wrapText="1"/>
      <protection locked="0"/>
    </xf>
    <xf numFmtId="14" fontId="10" fillId="3" borderId="4" xfId="0" applyNumberFormat="1" applyFont="1" applyFill="1" applyBorder="1" applyAlignment="1" applyProtection="1">
      <alignment horizontal="left" vertical="center" wrapText="1"/>
      <protection locked="0"/>
    </xf>
    <xf numFmtId="0" fontId="9" fillId="3" borderId="82" xfId="0" applyNumberFormat="1" applyFont="1" applyFill="1" applyBorder="1" applyAlignment="1">
      <alignment horizontal="center"/>
    </xf>
    <xf numFmtId="0" fontId="10" fillId="3" borderId="2" xfId="0" applyNumberFormat="1" applyFont="1" applyFill="1" applyBorder="1" applyAlignment="1" applyProtection="1">
      <alignment horizontal="left" vertical="center"/>
      <protection locked="0"/>
    </xf>
    <xf numFmtId="0" fontId="10" fillId="3" borderId="3" xfId="0" applyNumberFormat="1" applyFont="1" applyFill="1" applyBorder="1" applyAlignment="1" applyProtection="1">
      <alignment horizontal="left" vertical="center"/>
      <protection locked="0"/>
    </xf>
    <xf numFmtId="0" fontId="10" fillId="3" borderId="4" xfId="0" applyNumberFormat="1" applyFont="1" applyFill="1" applyBorder="1" applyAlignment="1" applyProtection="1">
      <alignment horizontal="left" vertical="center"/>
      <protection locked="0"/>
    </xf>
    <xf numFmtId="0" fontId="10" fillId="3" borderId="2" xfId="0" applyNumberFormat="1" applyFont="1" applyFill="1" applyBorder="1" applyAlignment="1" applyProtection="1">
      <alignment horizontal="left" vertical="center" wrapText="1"/>
      <protection locked="0"/>
    </xf>
    <xf numFmtId="0" fontId="10" fillId="3" borderId="3" xfId="0" applyNumberFormat="1" applyFont="1" applyFill="1" applyBorder="1" applyAlignment="1" applyProtection="1">
      <alignment horizontal="left" vertical="center" wrapText="1"/>
      <protection locked="0"/>
    </xf>
    <xf numFmtId="0" fontId="10" fillId="3" borderId="4" xfId="0" applyNumberFormat="1" applyFont="1" applyFill="1" applyBorder="1" applyAlignment="1" applyProtection="1">
      <alignment horizontal="left" vertical="center" wrapText="1"/>
      <protection locked="0"/>
    </xf>
    <xf numFmtId="49" fontId="10" fillId="3" borderId="2" xfId="0" applyNumberFormat="1" applyFont="1" applyFill="1" applyBorder="1" applyAlignment="1" applyProtection="1">
      <alignment horizontal="left" vertical="center" wrapText="1"/>
      <protection locked="0"/>
    </xf>
    <xf numFmtId="49" fontId="10" fillId="3" borderId="3" xfId="0" applyNumberFormat="1" applyFont="1" applyFill="1" applyBorder="1" applyAlignment="1" applyProtection="1">
      <alignment horizontal="left" vertical="center" wrapText="1"/>
      <protection locked="0"/>
    </xf>
    <xf numFmtId="49" fontId="10" fillId="3" borderId="4" xfId="0" applyNumberFormat="1" applyFont="1" applyFill="1" applyBorder="1" applyAlignment="1" applyProtection="1">
      <alignment horizontal="left" vertical="center" wrapText="1"/>
      <protection locked="0"/>
    </xf>
    <xf numFmtId="0" fontId="3" fillId="3" borderId="0" xfId="0" applyFont="1" applyFill="1" applyAlignment="1">
      <alignment horizontal="center"/>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41" fillId="4" borderId="0" xfId="0" applyFont="1" applyFill="1" applyAlignment="1">
      <alignment horizontal="center" vertical="center"/>
    </xf>
    <xf numFmtId="0" fontId="7" fillId="14" borderId="0" xfId="0" applyFont="1" applyFill="1" applyAlignment="1">
      <alignment horizontal="center" vertical="center" wrapText="1"/>
    </xf>
    <xf numFmtId="0" fontId="9" fillId="3" borderId="0" xfId="0" applyFont="1" applyFill="1" applyBorder="1" applyAlignment="1">
      <alignment horizontal="left" vertical="top" wrapText="1"/>
    </xf>
    <xf numFmtId="0" fontId="9" fillId="3" borderId="0" xfId="0" applyFont="1" applyFill="1" applyBorder="1" applyAlignment="1">
      <alignment horizontal="left" vertical="center" wrapText="1"/>
    </xf>
    <xf numFmtId="0" fontId="7" fillId="16" borderId="0" xfId="0" applyFont="1" applyFill="1" applyAlignment="1">
      <alignment horizontal="center" vertical="center" wrapText="1"/>
    </xf>
    <xf numFmtId="0" fontId="7" fillId="12" borderId="0" xfId="0" applyFont="1" applyFill="1" applyAlignment="1">
      <alignment horizontal="center" vertical="center" wrapText="1"/>
    </xf>
    <xf numFmtId="0" fontId="7" fillId="9" borderId="0" xfId="0" applyFont="1" applyFill="1" applyAlignment="1">
      <alignment horizontal="center" vertical="center" wrapText="1"/>
    </xf>
    <xf numFmtId="0" fontId="71" fillId="4" borderId="0" xfId="0" applyFont="1" applyFill="1" applyAlignment="1">
      <alignment horizontal="center" vertical="center"/>
    </xf>
    <xf numFmtId="164" fontId="9" fillId="3" borderId="69" xfId="1" applyNumberFormat="1" applyFont="1" applyFill="1" applyBorder="1" applyAlignment="1">
      <alignment horizontal="center" vertical="center"/>
    </xf>
    <xf numFmtId="0" fontId="25" fillId="3" borderId="66" xfId="0" applyFont="1" applyFill="1" applyBorder="1" applyAlignment="1">
      <alignment horizontal="center" vertical="center" wrapText="1"/>
    </xf>
    <xf numFmtId="0" fontId="10" fillId="3" borderId="95" xfId="0" applyNumberFormat="1" applyFont="1" applyFill="1" applyBorder="1" applyAlignment="1">
      <alignment horizontal="left" vertical="center"/>
    </xf>
    <xf numFmtId="0" fontId="10" fillId="3" borderId="96" xfId="0" applyNumberFormat="1" applyFont="1" applyFill="1" applyBorder="1" applyAlignment="1">
      <alignment horizontal="left" vertical="center"/>
    </xf>
    <xf numFmtId="0" fontId="10" fillId="3" borderId="97" xfId="0" applyNumberFormat="1" applyFont="1" applyFill="1" applyBorder="1" applyAlignment="1">
      <alignment horizontal="left" vertical="center"/>
    </xf>
    <xf numFmtId="0" fontId="74" fillId="3" borderId="95" xfId="0" applyNumberFormat="1" applyFont="1" applyFill="1" applyBorder="1" applyAlignment="1">
      <alignment horizontal="left" vertical="center"/>
    </xf>
    <xf numFmtId="0" fontId="74" fillId="3" borderId="96" xfId="0" applyNumberFormat="1" applyFont="1" applyFill="1" applyBorder="1" applyAlignment="1">
      <alignment horizontal="left" vertical="center"/>
    </xf>
    <xf numFmtId="0" fontId="74" fillId="3" borderId="97" xfId="0" applyNumberFormat="1" applyFont="1" applyFill="1" applyBorder="1" applyAlignment="1">
      <alignment horizontal="left" vertical="center"/>
    </xf>
    <xf numFmtId="0" fontId="12" fillId="3" borderId="98" xfId="0" applyFont="1" applyFill="1" applyBorder="1" applyAlignment="1">
      <alignment horizontal="left" wrapText="1"/>
    </xf>
    <xf numFmtId="0" fontId="12" fillId="3" borderId="99" xfId="0" applyFont="1" applyFill="1" applyBorder="1" applyAlignment="1">
      <alignment horizontal="left"/>
    </xf>
    <xf numFmtId="0" fontId="12" fillId="3" borderId="100" xfId="0" applyFont="1" applyFill="1" applyBorder="1" applyAlignment="1">
      <alignment horizontal="left"/>
    </xf>
    <xf numFmtId="0" fontId="73" fillId="3" borderId="95" xfId="0" applyNumberFormat="1" applyFont="1" applyFill="1" applyBorder="1" applyAlignment="1">
      <alignment horizontal="left" vertical="center"/>
    </xf>
    <xf numFmtId="0" fontId="73" fillId="3" borderId="96" xfId="0" applyNumberFormat="1" applyFont="1" applyFill="1" applyBorder="1" applyAlignment="1">
      <alignment horizontal="left" vertical="center"/>
    </xf>
    <xf numFmtId="0" fontId="73" fillId="3" borderId="97" xfId="0" applyNumberFormat="1" applyFont="1" applyFill="1" applyBorder="1" applyAlignment="1">
      <alignment horizontal="left" vertical="center"/>
    </xf>
    <xf numFmtId="0" fontId="29" fillId="3" borderId="0" xfId="0" applyFont="1" applyFill="1" applyBorder="1" applyAlignment="1">
      <alignment horizontal="center"/>
    </xf>
    <xf numFmtId="0" fontId="2" fillId="6" borderId="39"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13" borderId="0" xfId="0" applyFont="1" applyFill="1" applyAlignment="1">
      <alignment horizontal="center" vertical="center"/>
    </xf>
    <xf numFmtId="0" fontId="29" fillId="3" borderId="29" xfId="0" applyFont="1" applyFill="1" applyBorder="1" applyAlignment="1">
      <alignment horizontal="center"/>
    </xf>
    <xf numFmtId="0" fontId="15" fillId="4" borderId="20" xfId="0" applyFont="1" applyFill="1" applyBorder="1" applyAlignment="1">
      <alignment horizontal="center" vertical="center"/>
    </xf>
    <xf numFmtId="0" fontId="20" fillId="18" borderId="25" xfId="0" applyFont="1" applyFill="1" applyBorder="1" applyAlignment="1">
      <alignment horizontal="center" vertical="center"/>
    </xf>
    <xf numFmtId="0" fontId="20" fillId="18" borderId="0" xfId="0" applyFont="1" applyFill="1" applyBorder="1" applyAlignment="1">
      <alignment horizontal="center" vertical="center"/>
    </xf>
    <xf numFmtId="0" fontId="20" fillId="18" borderId="24" xfId="0" applyFont="1" applyFill="1" applyBorder="1" applyAlignment="1">
      <alignment horizontal="center" vertical="center"/>
    </xf>
    <xf numFmtId="0" fontId="18" fillId="7" borderId="20" xfId="0" applyFont="1" applyFill="1" applyBorder="1" applyAlignment="1">
      <alignment horizontal="center" vertical="center"/>
    </xf>
    <xf numFmtId="0" fontId="18" fillId="12" borderId="20" xfId="0" applyFont="1" applyFill="1" applyBorder="1" applyAlignment="1">
      <alignment horizontal="center" vertical="center"/>
    </xf>
    <xf numFmtId="0" fontId="18" fillId="14" borderId="20" xfId="0" applyFont="1" applyFill="1" applyBorder="1" applyAlignment="1">
      <alignment horizontal="center" vertical="center"/>
    </xf>
    <xf numFmtId="0" fontId="18" fillId="16" borderId="20" xfId="0" applyFont="1" applyFill="1" applyBorder="1" applyAlignment="1">
      <alignment horizontal="center" vertical="center"/>
    </xf>
    <xf numFmtId="0" fontId="24" fillId="3" borderId="20" xfId="0" applyFont="1" applyFill="1" applyBorder="1" applyAlignment="1">
      <alignment horizontal="right" vertical="center"/>
    </xf>
    <xf numFmtId="0" fontId="18" fillId="16" borderId="26" xfId="0" applyFont="1" applyFill="1" applyBorder="1" applyAlignment="1">
      <alignment horizontal="center" vertical="center"/>
    </xf>
    <xf numFmtId="0" fontId="18" fillId="16" borderId="27" xfId="0" applyFont="1" applyFill="1" applyBorder="1" applyAlignment="1">
      <alignment horizontal="center" vertical="center"/>
    </xf>
    <xf numFmtId="0" fontId="18" fillId="16" borderId="28" xfId="0" applyFont="1" applyFill="1" applyBorder="1" applyAlignment="1">
      <alignment horizontal="center" vertical="center"/>
    </xf>
    <xf numFmtId="0" fontId="27" fillId="6" borderId="12" xfId="0" applyFont="1" applyFill="1" applyBorder="1" applyAlignment="1">
      <alignment horizontal="center" vertical="center" wrapText="1"/>
    </xf>
    <xf numFmtId="0" fontId="18" fillId="8" borderId="13"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9" xfId="0" applyFont="1" applyFill="1" applyBorder="1" applyAlignment="1">
      <alignment horizontal="center" vertical="center"/>
    </xf>
    <xf numFmtId="0" fontId="16" fillId="10" borderId="1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8" fillId="7" borderId="13"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9" xfId="0" applyFont="1" applyFill="1" applyBorder="1" applyAlignment="1">
      <alignment horizontal="center" vertical="center"/>
    </xf>
    <xf numFmtId="0" fontId="15" fillId="4" borderId="20" xfId="0" applyFont="1" applyFill="1" applyBorder="1" applyAlignment="1">
      <alignment horizontal="center" vertical="center" wrapText="1"/>
    </xf>
    <xf numFmtId="0" fontId="18" fillId="15" borderId="21" xfId="0" applyFont="1" applyFill="1" applyBorder="1" applyAlignment="1">
      <alignment horizontal="center" vertical="center"/>
    </xf>
    <xf numFmtId="0" fontId="18" fillId="15" borderId="18" xfId="0" applyFont="1" applyFill="1" applyBorder="1" applyAlignment="1">
      <alignment horizontal="center" vertical="center"/>
    </xf>
    <xf numFmtId="0" fontId="18" fillId="15"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4" xfId="0" applyFont="1" applyFill="1" applyBorder="1" applyAlignment="1">
      <alignment horizontal="center" vertical="center"/>
    </xf>
    <xf numFmtId="0" fontId="24" fillId="3" borderId="11" xfId="0" applyFont="1" applyFill="1" applyBorder="1" applyAlignment="1">
      <alignment horizontal="right" vertical="center"/>
    </xf>
    <xf numFmtId="0" fontId="13" fillId="10" borderId="8" xfId="0" applyFont="1" applyFill="1" applyBorder="1" applyAlignment="1">
      <alignment horizontal="center" vertical="center" wrapText="1"/>
    </xf>
    <xf numFmtId="0" fontId="13" fillId="10" borderId="9" xfId="0" applyFont="1" applyFill="1" applyBorder="1" applyAlignment="1">
      <alignment horizontal="center" vertical="center" wrapText="1"/>
    </xf>
  </cellXfs>
  <cellStyles count="3">
    <cellStyle name="Normal 2" xfId="2"/>
    <cellStyle name="Normale" xfId="0" builtinId="0"/>
    <cellStyle name="Percentuale" xfId="1" builtinId="5"/>
  </cellStyles>
  <dxfs count="436">
    <dxf>
      <fill>
        <patternFill>
          <bgColor rgb="FF00B050"/>
        </patternFill>
      </fill>
    </dxf>
    <dxf>
      <fill>
        <patternFill>
          <bgColor theme="9" tint="0.39994506668294322"/>
        </patternFill>
      </fill>
    </dxf>
    <dxf>
      <fill>
        <patternFill>
          <bgColor rgb="FFFFFF99"/>
        </patternFill>
      </fill>
    </dxf>
    <dxf>
      <fill>
        <patternFill>
          <bgColor rgb="FFFF0000"/>
        </patternFill>
      </fill>
    </dxf>
    <dxf>
      <fill>
        <patternFill>
          <bgColor rgb="FF00B050"/>
        </patternFill>
      </fill>
    </dxf>
    <dxf>
      <fill>
        <patternFill>
          <bgColor theme="9" tint="0.39994506668294322"/>
        </patternFill>
      </fill>
    </dxf>
    <dxf>
      <fill>
        <patternFill>
          <bgColor rgb="FFFFFF99"/>
        </patternFill>
      </fill>
    </dxf>
    <dxf>
      <fill>
        <patternFill>
          <bgColor rgb="FFFF0000"/>
        </patternFill>
      </fill>
    </dxf>
    <dxf>
      <fill>
        <patternFill>
          <bgColor rgb="FF00B050"/>
        </patternFill>
      </fill>
    </dxf>
    <dxf>
      <fill>
        <patternFill>
          <bgColor theme="9" tint="0.39994506668294322"/>
        </patternFill>
      </fill>
    </dxf>
    <dxf>
      <fill>
        <patternFill>
          <bgColor rgb="FFFFFF99"/>
        </patternFill>
      </fill>
    </dxf>
    <dxf>
      <fill>
        <patternFill>
          <bgColor rgb="FFFF0000"/>
        </patternFill>
      </fill>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ill>
        <patternFill>
          <bgColor rgb="FF00B050"/>
        </patternFill>
      </fill>
    </dxf>
    <dxf>
      <fill>
        <patternFill>
          <bgColor theme="9" tint="0.39994506668294322"/>
        </patternFill>
      </fill>
    </dxf>
    <dxf>
      <fill>
        <patternFill>
          <bgColor rgb="FFFFFF99"/>
        </patternFill>
      </fill>
    </dxf>
    <dxf>
      <fill>
        <patternFill>
          <bgColor rgb="FFFF0000"/>
        </patternFill>
      </fill>
    </dxf>
    <dxf>
      <fill>
        <patternFill>
          <bgColor rgb="FF00B050"/>
        </patternFill>
      </fill>
    </dxf>
    <dxf>
      <fill>
        <patternFill>
          <bgColor theme="9" tint="0.39994506668294322"/>
        </patternFill>
      </fill>
    </dxf>
    <dxf>
      <fill>
        <patternFill>
          <bgColor rgb="FFFFFF99"/>
        </patternFill>
      </fill>
    </dxf>
    <dxf>
      <fill>
        <patternFill>
          <bgColor rgb="FFFF0000"/>
        </patternFill>
      </fill>
    </dxf>
    <dxf>
      <fill>
        <patternFill>
          <bgColor rgb="FF00B050"/>
        </patternFill>
      </fill>
    </dxf>
    <dxf>
      <fill>
        <patternFill>
          <bgColor theme="9" tint="0.39994506668294322"/>
        </patternFill>
      </fill>
    </dxf>
    <dxf>
      <fill>
        <patternFill>
          <bgColor rgb="FFFFFF99"/>
        </patternFill>
      </fill>
    </dxf>
    <dxf>
      <fill>
        <patternFill>
          <bgColor rgb="FFFF0000"/>
        </patternFill>
      </fill>
    </dxf>
    <dxf>
      <font>
        <color rgb="FF00B050"/>
      </font>
    </dxf>
    <dxf>
      <font>
        <color rgb="FF92D050"/>
      </font>
    </dxf>
    <dxf>
      <font>
        <color rgb="FFFFC000"/>
      </font>
    </dxf>
    <dxf>
      <font>
        <color rgb="FFFF0000"/>
      </font>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2"/>
        </patternFill>
      </fill>
    </dxf>
    <dxf>
      <fill>
        <patternFill>
          <bgColor theme="2"/>
        </patternFill>
      </fill>
    </dxf>
    <dxf>
      <fill>
        <patternFill>
          <bgColor theme="2"/>
        </patternFill>
      </fill>
    </dxf>
    <dxf>
      <fill>
        <patternFill>
          <bgColor theme="0" tint="-0.14996795556505021"/>
        </patternFill>
      </fill>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ill>
        <patternFill>
          <bgColor rgb="FF00B050"/>
        </patternFill>
      </fill>
    </dxf>
    <dxf>
      <fill>
        <patternFill>
          <bgColor theme="9" tint="0.39994506668294322"/>
        </patternFill>
      </fill>
    </dxf>
    <dxf>
      <fill>
        <patternFill>
          <bgColor rgb="FFFFFF99"/>
        </patternFill>
      </fill>
    </dxf>
    <dxf>
      <fill>
        <patternFill>
          <bgColor rgb="FFFF0000"/>
        </patternFill>
      </fill>
    </dxf>
    <dxf>
      <fill>
        <patternFill>
          <bgColor rgb="FF00B050"/>
        </patternFill>
      </fill>
    </dxf>
    <dxf>
      <fill>
        <patternFill>
          <bgColor theme="9" tint="0.39994506668294322"/>
        </patternFill>
      </fill>
    </dxf>
    <dxf>
      <fill>
        <patternFill>
          <bgColor rgb="FFFFFF99"/>
        </patternFill>
      </fill>
    </dxf>
    <dxf>
      <fill>
        <patternFill>
          <bgColor rgb="FFFF0000"/>
        </patternFill>
      </fill>
    </dxf>
    <dxf>
      <font>
        <color rgb="FF00B050"/>
      </font>
    </dxf>
    <dxf>
      <font>
        <color rgb="FF92D050"/>
      </font>
    </dxf>
    <dxf>
      <font>
        <color rgb="FFFFC000"/>
      </font>
    </dxf>
    <dxf>
      <font>
        <color rgb="FFFF0000"/>
      </font>
    </dxf>
    <dxf>
      <fill>
        <patternFill>
          <bgColor rgb="FF00B050"/>
        </patternFill>
      </fill>
    </dxf>
    <dxf>
      <fill>
        <patternFill>
          <bgColor theme="9" tint="0.39994506668294322"/>
        </patternFill>
      </fill>
    </dxf>
    <dxf>
      <fill>
        <patternFill>
          <bgColor rgb="FFFFFF99"/>
        </patternFill>
      </fill>
    </dxf>
    <dxf>
      <fill>
        <patternFill>
          <bgColor rgb="FFFF0000"/>
        </patternFill>
      </fill>
    </dxf>
    <dxf>
      <font>
        <color rgb="FF00B050"/>
      </font>
    </dxf>
    <dxf>
      <font>
        <color rgb="FF92D050"/>
      </font>
    </dxf>
    <dxf>
      <font>
        <color rgb="FFFFC000"/>
      </font>
    </dxf>
    <dxf>
      <font>
        <color rgb="FFFF0000"/>
      </font>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0" tint="-0.14996795556505021"/>
        </patternFill>
      </fill>
    </dxf>
    <dxf>
      <fill>
        <patternFill>
          <bgColor them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2"/>
        </patternFill>
      </fill>
    </dxf>
    <dxf>
      <fill>
        <patternFill>
          <bgColor theme="2"/>
        </patternFill>
      </fill>
    </dxf>
    <dxf>
      <fill>
        <patternFill>
          <bgColor them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s>
  <tableStyles count="0" defaultTableStyle="TableStyleMedium2" defaultPivotStyle="PivotStyleLight16"/>
  <colors>
    <mruColors>
      <color rgb="FF60A640"/>
      <color rgb="FF62AA12"/>
      <color rgb="FFB63E91"/>
      <color rgb="FF43B4B1"/>
      <color rgb="FFFEA300"/>
      <color rgb="FFFB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501019230686444"/>
          <c:y val="0.19959972896157063"/>
          <c:w val="0.38780022670717451"/>
          <c:h val="0.61137382693188991"/>
        </c:manualLayout>
      </c:layout>
      <c:radarChart>
        <c:radarStyle val="filled"/>
        <c:varyColors val="0"/>
        <c:ser>
          <c:idx val="0"/>
          <c:order val="0"/>
          <c:spPr>
            <a:solidFill>
              <a:schemeClr val="accent1">
                <a:alpha val="10196"/>
              </a:schemeClr>
            </a:solidFill>
            <a:ln w="50800">
              <a:solidFill>
                <a:schemeClr val="accent1">
                  <a:alpha val="30000"/>
                </a:schemeClr>
              </a:solidFill>
            </a:ln>
            <a:effectLst/>
          </c:spPr>
          <c:dLbls>
            <c:dLbl>
              <c:idx val="0"/>
              <c:layout>
                <c:manualLayout>
                  <c:x val="-8.6323639332131497E-2"/>
                  <c:y val="2.26817873819966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142182510830567E-2"/>
                  <c:y val="8.16544345751879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4159524222423978"/>
                  <c:y val="-4.45196939395584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071091255415336"/>
                  <c:y val="9.072714952798664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extLst>
                <c:ext xmlns:c15="http://schemas.microsoft.com/office/drawing/2012/chart" uri="{02D57815-91ED-43cb-92C2-25804820EDAC}">
                  <c15:fullRef>
                    <c15:sqref>'Final Scores - service'!$B$17:$B$25</c15:sqref>
                  </c15:fullRef>
                </c:ext>
              </c:extLst>
              <c:f>('Final Scores - service'!$B$17,'Final Scores - service'!$B$19,'Final Scores - service'!$B$21,'Final Scores - service'!$B$23,'Final Scores - service'!$B$25)</c:f>
              <c:strCache>
                <c:ptCount val="5"/>
                <c:pt idx="0">
                  <c:v>Environment</c:v>
                </c:pt>
                <c:pt idx="1">
                  <c:v>Organisation</c:v>
                </c:pt>
                <c:pt idx="2">
                  <c:v>Semantic</c:v>
                </c:pt>
                <c:pt idx="3">
                  <c:v>Technical - Application</c:v>
                </c:pt>
                <c:pt idx="4">
                  <c:v>Technical - Infrastructure</c:v>
                </c:pt>
              </c:strCache>
            </c:strRef>
          </c:cat>
          <c:val>
            <c:numRef>
              <c:extLst>
                <c:ext xmlns:c15="http://schemas.microsoft.com/office/drawing/2012/chart" uri="{02D57815-91ED-43cb-92C2-25804820EDAC}">
                  <c15:fullRef>
                    <c15:sqref>'Final Scores - service'!$H$17:$H$25</c15:sqref>
                  </c15:fullRef>
                </c:ext>
              </c:extLst>
              <c:f>('Final Scores - service'!$H$17,'Final Scores - service'!$H$19,'Final Scores - service'!$H$21,'Final Scores - service'!$H$23,'Final Scores - service'!$H$25)</c:f>
              <c:numCache>
                <c:formatCode>General</c:formatCode>
                <c:ptCount val="5"/>
                <c:pt idx="0" formatCode="0.0%">
                  <c:v>0</c:v>
                </c:pt>
                <c:pt idx="1" formatCode="0.0%">
                  <c:v>0</c:v>
                </c:pt>
                <c:pt idx="2" formatCode="0.0%">
                  <c:v>0</c:v>
                </c:pt>
                <c:pt idx="3" formatCode="0.0%">
                  <c:v>0</c:v>
                </c:pt>
                <c:pt idx="4" formatCode="0.0%">
                  <c:v>0</c:v>
                </c:pt>
              </c:numCache>
            </c:numRef>
          </c:val>
        </c:ser>
        <c:dLbls>
          <c:showLegendKey val="0"/>
          <c:showVal val="0"/>
          <c:showCatName val="0"/>
          <c:showSerName val="0"/>
          <c:showPercent val="0"/>
          <c:showBubbleSize val="0"/>
        </c:dLbls>
        <c:axId val="236573648"/>
        <c:axId val="236571296"/>
      </c:radarChart>
      <c:catAx>
        <c:axId val="236573648"/>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it-IT"/>
          </a:p>
        </c:txPr>
        <c:crossAx val="236571296"/>
        <c:crosses val="autoZero"/>
        <c:auto val="1"/>
        <c:lblAlgn val="ctr"/>
        <c:lblOffset val="100"/>
        <c:noMultiLvlLbl val="0"/>
      </c:catAx>
      <c:valAx>
        <c:axId val="236571296"/>
        <c:scaling>
          <c:orientation val="minMax"/>
          <c:max val="1"/>
        </c:scaling>
        <c:delete val="1"/>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crossAx val="236573648"/>
        <c:crosses val="autoZero"/>
        <c:crossBetween val="between"/>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501019230686444"/>
          <c:y val="0.19959972896157063"/>
          <c:w val="0.38780022670717451"/>
          <c:h val="0.61137382693188991"/>
        </c:manualLayout>
      </c:layout>
      <c:radarChart>
        <c:radarStyle val="filled"/>
        <c:varyColors val="0"/>
        <c:ser>
          <c:idx val="0"/>
          <c:order val="0"/>
          <c:spPr>
            <a:solidFill>
              <a:schemeClr val="accent1">
                <a:alpha val="10196"/>
              </a:schemeClr>
            </a:solidFill>
            <a:ln w="50800">
              <a:solidFill>
                <a:schemeClr val="accent1">
                  <a:alpha val="30000"/>
                </a:schemeClr>
              </a:solidFill>
            </a:ln>
            <a:effectLst/>
          </c:spPr>
          <c:dLbls>
            <c:dLbl>
              <c:idx val="0"/>
              <c:layout>
                <c:manualLayout>
                  <c:x val="-8.6323639332131497E-2"/>
                  <c:y val="2.26817873819966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142182510830567E-2"/>
                  <c:y val="8.16544345751879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4159524222423978"/>
                  <c:y val="-4.45196939395584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071091255415336"/>
                  <c:y val="9.072714952798664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extLst>
                <c:ext xmlns:c15="http://schemas.microsoft.com/office/drawing/2012/chart" uri="{02D57815-91ED-43cb-92C2-25804820EDAC}">
                  <c15:fullRef>
                    <c15:sqref>'Final Scores - component'!$B$17:$B$25</c15:sqref>
                  </c15:fullRef>
                </c:ext>
              </c:extLst>
              <c:f>('Final Scores - component'!$B$17,'Final Scores - component'!$B$19,'Final Scores - component'!$B$21,'Final Scores - component'!$B$23,'Final Scores - component'!$B$25)</c:f>
              <c:strCache>
                <c:ptCount val="5"/>
                <c:pt idx="0">
                  <c:v>Environment</c:v>
                </c:pt>
                <c:pt idx="1">
                  <c:v>Organisation</c:v>
                </c:pt>
                <c:pt idx="2">
                  <c:v>Semantic</c:v>
                </c:pt>
                <c:pt idx="3">
                  <c:v>Technical - Application</c:v>
                </c:pt>
                <c:pt idx="4">
                  <c:v>Technical - Infrastructure</c:v>
                </c:pt>
              </c:strCache>
            </c:strRef>
          </c:cat>
          <c:val>
            <c:numRef>
              <c:extLst>
                <c:ext xmlns:c15="http://schemas.microsoft.com/office/drawing/2012/chart" uri="{02D57815-91ED-43cb-92C2-25804820EDAC}">
                  <c15:fullRef>
                    <c15:sqref>'Final Scores - component'!$H$17:$H$25</c15:sqref>
                  </c15:fullRef>
                </c:ext>
              </c:extLst>
              <c:f>('Final Scores - component'!$H$17,'Final Scores - component'!$H$19,'Final Scores - component'!$H$21,'Final Scores - component'!$H$23,'Final Scores - component'!$H$25)</c:f>
              <c:numCache>
                <c:formatCode>General</c:formatCode>
                <c:ptCount val="5"/>
                <c:pt idx="0" formatCode="0.0%">
                  <c:v>0</c:v>
                </c:pt>
                <c:pt idx="1" formatCode="0.0%">
                  <c:v>0</c:v>
                </c:pt>
                <c:pt idx="2" formatCode="0.0%">
                  <c:v>0</c:v>
                </c:pt>
                <c:pt idx="3" formatCode="0.0%">
                  <c:v>0</c:v>
                </c:pt>
                <c:pt idx="4" formatCode="0.0%">
                  <c:v>0</c:v>
                </c:pt>
              </c:numCache>
            </c:numRef>
          </c:val>
        </c:ser>
        <c:dLbls>
          <c:showLegendKey val="0"/>
          <c:showVal val="0"/>
          <c:showCatName val="0"/>
          <c:showSerName val="0"/>
          <c:showPercent val="0"/>
          <c:showBubbleSize val="0"/>
        </c:dLbls>
        <c:axId val="236576392"/>
        <c:axId val="236576784"/>
      </c:radarChart>
      <c:catAx>
        <c:axId val="236576392"/>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it-IT"/>
          </a:p>
        </c:txPr>
        <c:crossAx val="236576784"/>
        <c:crosses val="autoZero"/>
        <c:auto val="1"/>
        <c:lblAlgn val="ctr"/>
        <c:lblOffset val="100"/>
        <c:noMultiLvlLbl val="0"/>
      </c:catAx>
      <c:valAx>
        <c:axId val="236576784"/>
        <c:scaling>
          <c:orientation val="minMax"/>
          <c:max val="1"/>
        </c:scaling>
        <c:delete val="1"/>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crossAx val="236576392"/>
        <c:crosses val="autoZero"/>
        <c:crossBetween val="between"/>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Raul-Mario.ABRIL-JIMENEZ@ec.europa.eu?subject=TES%20Reusability%20Self-Assessment%20tool%20-%20more%20information" TargetMode="External"/><Relationship Id="rId2" Type="http://schemas.openxmlformats.org/officeDocument/2006/relationships/hyperlink" Target="#Registration!A1"/><Relationship Id="rId1" Type="http://schemas.openxmlformats.org/officeDocument/2006/relationships/image" Target="../media/image1.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RQAT - service'!A1"/><Relationship Id="rId2" Type="http://schemas.openxmlformats.org/officeDocument/2006/relationships/hyperlink" Target="#'RQAT - component'!A1"/><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Registration!A1"/><Relationship Id="rId3" Type="http://schemas.openxmlformats.org/officeDocument/2006/relationships/hyperlink" Target="#'RQAT - service'!B67"/><Relationship Id="rId7" Type="http://schemas.openxmlformats.org/officeDocument/2006/relationships/hyperlink" Target="#'Final Scores - service'!A1"/><Relationship Id="rId2" Type="http://schemas.openxmlformats.org/officeDocument/2006/relationships/hyperlink" Target="#'RQAT - service'!B179"/><Relationship Id="rId1" Type="http://schemas.openxmlformats.org/officeDocument/2006/relationships/hyperlink" Target="#'RQAT - service'!B40"/><Relationship Id="rId6" Type="http://schemas.openxmlformats.org/officeDocument/2006/relationships/image" Target="../media/image5.png"/><Relationship Id="rId5" Type="http://schemas.openxmlformats.org/officeDocument/2006/relationships/hyperlink" Target="#'RQAT - service'!B211"/><Relationship Id="rId4" Type="http://schemas.openxmlformats.org/officeDocument/2006/relationships/hyperlink" Target="#'RQAT - service'!B281"/><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Registration!A1"/><Relationship Id="rId3" Type="http://schemas.openxmlformats.org/officeDocument/2006/relationships/hyperlink" Target="#'RQAT - service'!B67"/><Relationship Id="rId7" Type="http://schemas.openxmlformats.org/officeDocument/2006/relationships/hyperlink" Target="#'Final Scores - component'!A1"/><Relationship Id="rId2" Type="http://schemas.openxmlformats.org/officeDocument/2006/relationships/hyperlink" Target="#'RQAT - service'!B179"/><Relationship Id="rId1" Type="http://schemas.openxmlformats.org/officeDocument/2006/relationships/hyperlink" Target="#'RQAT - service'!B40"/><Relationship Id="rId6" Type="http://schemas.openxmlformats.org/officeDocument/2006/relationships/image" Target="../media/image5.png"/><Relationship Id="rId5" Type="http://schemas.openxmlformats.org/officeDocument/2006/relationships/hyperlink" Target="#'RQAT - service'!B211"/><Relationship Id="rId4" Type="http://schemas.openxmlformats.org/officeDocument/2006/relationships/hyperlink" Target="#'RQAT - service'!B281"/><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RQAT - service'!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RQAT - component'!A1"/><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66676</xdr:colOff>
      <xdr:row>0</xdr:row>
      <xdr:rowOff>85725</xdr:rowOff>
    </xdr:from>
    <xdr:to>
      <xdr:col>4</xdr:col>
      <xdr:colOff>515056</xdr:colOff>
      <xdr:row>6</xdr:row>
      <xdr:rowOff>124495</xdr:rowOff>
    </xdr:to>
    <xdr:pic>
      <xdr:nvPicPr>
        <xdr:cNvPr id="2" name="Picture 1"/>
        <xdr:cNvPicPr>
          <a:picLocks noChangeAspect="1"/>
        </xdr:cNvPicPr>
      </xdr:nvPicPr>
      <xdr:blipFill>
        <a:blip xmlns:r="http://schemas.openxmlformats.org/officeDocument/2006/relationships" r:embed="rId1"/>
        <a:stretch>
          <a:fillRect/>
        </a:stretch>
      </xdr:blipFill>
      <xdr:spPr>
        <a:xfrm>
          <a:off x="475898" y="85725"/>
          <a:ext cx="1661936" cy="1139437"/>
        </a:xfrm>
        <a:prstGeom prst="rect">
          <a:avLst/>
        </a:prstGeom>
      </xdr:spPr>
    </xdr:pic>
    <xdr:clientData/>
  </xdr:twoCellAnchor>
  <xdr:oneCellAnchor>
    <xdr:from>
      <xdr:col>2</xdr:col>
      <xdr:colOff>19050</xdr:colOff>
      <xdr:row>13</xdr:row>
      <xdr:rowOff>142875</xdr:rowOff>
    </xdr:from>
    <xdr:ext cx="2182851" cy="473025"/>
    <xdr:sp macro="" textlink="">
      <xdr:nvSpPr>
        <xdr:cNvPr id="3" name="TextBox 3">
          <a:hlinkClick xmlns:r="http://schemas.openxmlformats.org/officeDocument/2006/relationships" r:id="rId2"/>
        </xdr:cNvPr>
        <xdr:cNvSpPr txBox="1"/>
      </xdr:nvSpPr>
      <xdr:spPr>
        <a:xfrm>
          <a:off x="660400" y="2682875"/>
          <a:ext cx="2182851" cy="473025"/>
        </a:xfrm>
        <a:prstGeom prst="rect">
          <a:avLst/>
        </a:prstGeom>
        <a:solidFill>
          <a:srgbClr val="005278"/>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100" b="1">
              <a:solidFill>
                <a:schemeClr val="bg1"/>
              </a:solidFill>
              <a:latin typeface="Verdana"/>
              <a:cs typeface="Verdana"/>
            </a:rPr>
            <a:t>Start</a:t>
          </a:r>
          <a:endParaRPr lang="en-US" sz="1200" b="1" i="1">
            <a:solidFill>
              <a:schemeClr val="bg1"/>
            </a:solidFill>
            <a:latin typeface="Arial Bold"/>
            <a:cs typeface="Arial Bold"/>
          </a:endParaRPr>
        </a:p>
      </xdr:txBody>
    </xdr:sp>
    <xdr:clientData/>
  </xdr:oneCellAnchor>
  <xdr:oneCellAnchor>
    <xdr:from>
      <xdr:col>7</xdr:col>
      <xdr:colOff>390526</xdr:colOff>
      <xdr:row>17</xdr:row>
      <xdr:rowOff>57151</xdr:rowOff>
    </xdr:from>
    <xdr:ext cx="1142999" cy="257174"/>
    <xdr:sp macro="" textlink="">
      <xdr:nvSpPr>
        <xdr:cNvPr id="4" name="TextBox 8">
          <a:hlinkClick xmlns:r="http://schemas.openxmlformats.org/officeDocument/2006/relationships" r:id="rId3"/>
        </xdr:cNvPr>
        <xdr:cNvSpPr txBox="1"/>
      </xdr:nvSpPr>
      <xdr:spPr>
        <a:xfrm>
          <a:off x="4352926" y="3295651"/>
          <a:ext cx="1142999" cy="257174"/>
        </a:xfrm>
        <a:prstGeom prst="rect">
          <a:avLst/>
        </a:prstGeom>
        <a:solidFill>
          <a:schemeClr val="bg2"/>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n-US" sz="800" b="1" i="1">
              <a:solidFill>
                <a:schemeClr val="tx1"/>
              </a:solidFill>
              <a:latin typeface="Verdana"/>
              <a:cs typeface="Verdana"/>
            </a:rPr>
            <a:t>Send an</a:t>
          </a:r>
          <a:r>
            <a:rPr lang="en-US" sz="800" b="1" i="1" baseline="0">
              <a:solidFill>
                <a:schemeClr val="tx1"/>
              </a:solidFill>
              <a:latin typeface="Verdana"/>
              <a:cs typeface="Verdana"/>
            </a:rPr>
            <a:t> email</a:t>
          </a:r>
          <a:r>
            <a:rPr lang="en-US" sz="800" b="1" i="1">
              <a:solidFill>
                <a:schemeClr val="tx1"/>
              </a:solidFill>
              <a:latin typeface="Verdana"/>
              <a:cs typeface="Verdana"/>
            </a:rPr>
            <a:t>	&gt;</a:t>
          </a:r>
          <a:endParaRPr lang="en-US" sz="800" b="1" i="1">
            <a:solidFill>
              <a:schemeClr val="tx1"/>
            </a:solidFill>
            <a:latin typeface="Arial Bold"/>
            <a:cs typeface="Arial Bold"/>
          </a:endParaRPr>
        </a:p>
      </xdr:txBody>
    </xdr:sp>
    <xdr:clientData/>
  </xdr:oneCellAnchor>
  <xdr:twoCellAnchor editAs="oneCell">
    <xdr:from>
      <xdr:col>4</xdr:col>
      <xdr:colOff>543278</xdr:colOff>
      <xdr:row>14</xdr:row>
      <xdr:rowOff>71966</xdr:rowOff>
    </xdr:from>
    <xdr:to>
      <xdr:col>5</xdr:col>
      <xdr:colOff>275166</xdr:colOff>
      <xdr:row>16</xdr:row>
      <xdr:rowOff>43743</xdr:rowOff>
    </xdr:to>
    <xdr:pic>
      <xdr:nvPicPr>
        <xdr:cNvPr id="5" name="Immagine 4">
          <a:hlinkClick xmlns:r="http://schemas.openxmlformats.org/officeDocument/2006/relationships" r:id="rId2"/>
        </xdr:cNvPr>
        <xdr:cNvPicPr>
          <a:picLocks noChangeAspect="1"/>
        </xdr:cNvPicPr>
      </xdr:nvPicPr>
      <xdr:blipFill>
        <a:blip xmlns:r="http://schemas.openxmlformats.org/officeDocument/2006/relationships" r:embed="rId4" cstate="print">
          <a:lum bright="70000" contrast="-70000"/>
          <a:extLst>
            <a:ext uri="{28A0092B-C50C-407E-A947-70E740481C1C}">
              <a14:useLocalDpi xmlns:a14="http://schemas.microsoft.com/office/drawing/2010/main" val="0"/>
            </a:ext>
          </a:extLst>
        </a:blip>
        <a:stretch>
          <a:fillRect/>
        </a:stretch>
      </xdr:blipFill>
      <xdr:spPr>
        <a:xfrm>
          <a:off x="2723445" y="3014133"/>
          <a:ext cx="338666" cy="338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161686</xdr:colOff>
      <xdr:row>1</xdr:row>
      <xdr:rowOff>110879</xdr:rowOff>
    </xdr:from>
    <xdr:to>
      <xdr:col>2</xdr:col>
      <xdr:colOff>1962035</xdr:colOff>
      <xdr:row>7</xdr:row>
      <xdr:rowOff>117546</xdr:rowOff>
    </xdr:to>
    <xdr:pic>
      <xdr:nvPicPr>
        <xdr:cNvPr id="10" name="Picture 1"/>
        <xdr:cNvPicPr>
          <a:picLocks noChangeAspect="1"/>
        </xdr:cNvPicPr>
      </xdr:nvPicPr>
      <xdr:blipFill>
        <a:blip xmlns:r="http://schemas.openxmlformats.org/officeDocument/2006/relationships" r:embed="rId1"/>
        <a:stretch>
          <a:fillRect/>
        </a:stretch>
      </xdr:blipFill>
      <xdr:spPr>
        <a:xfrm>
          <a:off x="634408" y="378990"/>
          <a:ext cx="1800349" cy="1234334"/>
        </a:xfrm>
        <a:prstGeom prst="rect">
          <a:avLst/>
        </a:prstGeom>
      </xdr:spPr>
    </xdr:pic>
    <xdr:clientData/>
  </xdr:twoCellAnchor>
  <xdr:twoCellAnchor>
    <xdr:from>
      <xdr:col>5</xdr:col>
      <xdr:colOff>127000</xdr:colOff>
      <xdr:row>18</xdr:row>
      <xdr:rowOff>127000</xdr:rowOff>
    </xdr:from>
    <xdr:to>
      <xdr:col>11</xdr:col>
      <xdr:colOff>627945</xdr:colOff>
      <xdr:row>19</xdr:row>
      <xdr:rowOff>254000</xdr:rowOff>
    </xdr:to>
    <xdr:sp macro="" textlink="">
      <xdr:nvSpPr>
        <xdr:cNvPr id="11" name="Rettangolo 10">
          <a:hlinkClick xmlns:r="http://schemas.openxmlformats.org/officeDocument/2006/relationships" r:id="rId2"/>
        </xdr:cNvPr>
        <xdr:cNvSpPr/>
      </xdr:nvSpPr>
      <xdr:spPr>
        <a:xfrm>
          <a:off x="6004278" y="3668889"/>
          <a:ext cx="1841500" cy="635000"/>
        </a:xfrm>
        <a:prstGeom prst="rect">
          <a:avLst/>
        </a:prstGeom>
        <a:solidFill>
          <a:schemeClr val="accent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050" b="1"/>
            <a:t>Start the reusability</a:t>
          </a:r>
          <a:r>
            <a:rPr lang="it-IT" sz="1050" b="1" baseline="0"/>
            <a:t> assessment</a:t>
          </a:r>
          <a:endParaRPr lang="it-IT" sz="1050" b="1" u="sng"/>
        </a:p>
      </xdr:txBody>
    </xdr:sp>
    <xdr:clientData/>
  </xdr:twoCellAnchor>
  <xdr:twoCellAnchor>
    <xdr:from>
      <xdr:col>1</xdr:col>
      <xdr:colOff>183446</xdr:colOff>
      <xdr:row>17</xdr:row>
      <xdr:rowOff>35275</xdr:rowOff>
    </xdr:from>
    <xdr:to>
      <xdr:col>2</xdr:col>
      <xdr:colOff>148168</xdr:colOff>
      <xdr:row>18</xdr:row>
      <xdr:rowOff>218719</xdr:rowOff>
    </xdr:to>
    <xdr:sp macro="" textlink="">
      <xdr:nvSpPr>
        <xdr:cNvPr id="12" name="Rettangolo 11"/>
        <xdr:cNvSpPr/>
      </xdr:nvSpPr>
      <xdr:spPr>
        <a:xfrm>
          <a:off x="359835" y="3485442"/>
          <a:ext cx="261055" cy="27516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t>1</a:t>
          </a:r>
        </a:p>
      </xdr:txBody>
    </xdr:sp>
    <xdr:clientData/>
  </xdr:twoCellAnchor>
  <xdr:twoCellAnchor>
    <xdr:from>
      <xdr:col>5</xdr:col>
      <xdr:colOff>138289</xdr:colOff>
      <xdr:row>24</xdr:row>
      <xdr:rowOff>80453</xdr:rowOff>
    </xdr:from>
    <xdr:to>
      <xdr:col>11</xdr:col>
      <xdr:colOff>639234</xdr:colOff>
      <xdr:row>25</xdr:row>
      <xdr:rowOff>388056</xdr:rowOff>
    </xdr:to>
    <xdr:sp macro="" textlink="">
      <xdr:nvSpPr>
        <xdr:cNvPr id="17" name="Rettangolo 16">
          <a:hlinkClick xmlns:r="http://schemas.openxmlformats.org/officeDocument/2006/relationships" r:id="rId2"/>
        </xdr:cNvPr>
        <xdr:cNvSpPr/>
      </xdr:nvSpPr>
      <xdr:spPr>
        <a:xfrm>
          <a:off x="6036733" y="6677397"/>
          <a:ext cx="1841501" cy="420492"/>
        </a:xfrm>
        <a:prstGeom prst="rect">
          <a:avLst/>
        </a:prstGeom>
        <a:solidFill>
          <a:schemeClr val="accent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050" b="1"/>
            <a:t>Start the reusability assessment</a:t>
          </a:r>
          <a:endParaRPr lang="it-IT" sz="1050" b="1" u="sng"/>
        </a:p>
      </xdr:txBody>
    </xdr:sp>
    <xdr:clientData/>
  </xdr:twoCellAnchor>
  <xdr:twoCellAnchor>
    <xdr:from>
      <xdr:col>5</xdr:col>
      <xdr:colOff>110066</xdr:colOff>
      <xdr:row>30</xdr:row>
      <xdr:rowOff>73211</xdr:rowOff>
    </xdr:from>
    <xdr:to>
      <xdr:col>11</xdr:col>
      <xdr:colOff>611011</xdr:colOff>
      <xdr:row>30</xdr:row>
      <xdr:rowOff>500945</xdr:rowOff>
    </xdr:to>
    <xdr:sp macro="" textlink="">
      <xdr:nvSpPr>
        <xdr:cNvPr id="18" name="Rettangolo 17">
          <a:hlinkClick xmlns:r="http://schemas.openxmlformats.org/officeDocument/2006/relationships" r:id="rId3"/>
        </xdr:cNvPr>
        <xdr:cNvSpPr/>
      </xdr:nvSpPr>
      <xdr:spPr>
        <a:xfrm>
          <a:off x="6008510" y="8187100"/>
          <a:ext cx="1841501" cy="427734"/>
        </a:xfrm>
        <a:prstGeom prst="rect">
          <a:avLst/>
        </a:prstGeom>
        <a:solidFill>
          <a:schemeClr val="accent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050" b="1"/>
            <a:t>Start the reusability assessment</a:t>
          </a:r>
        </a:p>
      </xdr:txBody>
    </xdr:sp>
    <xdr:clientData/>
  </xdr:twoCellAnchor>
  <xdr:twoCellAnchor>
    <xdr:from>
      <xdr:col>1</xdr:col>
      <xdr:colOff>183446</xdr:colOff>
      <xdr:row>20</xdr:row>
      <xdr:rowOff>197553</xdr:rowOff>
    </xdr:from>
    <xdr:to>
      <xdr:col>2</xdr:col>
      <xdr:colOff>148168</xdr:colOff>
      <xdr:row>21</xdr:row>
      <xdr:rowOff>190497</xdr:rowOff>
    </xdr:to>
    <xdr:sp macro="" textlink="">
      <xdr:nvSpPr>
        <xdr:cNvPr id="20" name="Rettangolo 19"/>
        <xdr:cNvSpPr/>
      </xdr:nvSpPr>
      <xdr:spPr>
        <a:xfrm>
          <a:off x="359835" y="5672664"/>
          <a:ext cx="261055" cy="27516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t>2</a:t>
          </a:r>
        </a:p>
      </xdr:txBody>
    </xdr:sp>
    <xdr:clientData/>
  </xdr:twoCellAnchor>
  <xdr:twoCellAnchor>
    <xdr:from>
      <xdr:col>1</xdr:col>
      <xdr:colOff>183446</xdr:colOff>
      <xdr:row>26</xdr:row>
      <xdr:rowOff>176386</xdr:rowOff>
    </xdr:from>
    <xdr:to>
      <xdr:col>2</xdr:col>
      <xdr:colOff>148168</xdr:colOff>
      <xdr:row>27</xdr:row>
      <xdr:rowOff>148164</xdr:rowOff>
    </xdr:to>
    <xdr:sp macro="" textlink="">
      <xdr:nvSpPr>
        <xdr:cNvPr id="21" name="Rettangolo 20"/>
        <xdr:cNvSpPr/>
      </xdr:nvSpPr>
      <xdr:spPr>
        <a:xfrm>
          <a:off x="359835" y="6977942"/>
          <a:ext cx="261055" cy="27516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t>3</a:t>
          </a:r>
        </a:p>
      </xdr:txBody>
    </xdr:sp>
    <xdr:clientData/>
  </xdr:twoCellAnchor>
  <xdr:twoCellAnchor>
    <xdr:from>
      <xdr:col>1</xdr:col>
      <xdr:colOff>105831</xdr:colOff>
      <xdr:row>20</xdr:row>
      <xdr:rowOff>98781</xdr:rowOff>
    </xdr:from>
    <xdr:to>
      <xdr:col>12</xdr:col>
      <xdr:colOff>7053</xdr:colOff>
      <xdr:row>20</xdr:row>
      <xdr:rowOff>98781</xdr:rowOff>
    </xdr:to>
    <xdr:cxnSp macro="">
      <xdr:nvCxnSpPr>
        <xdr:cNvPr id="24" name="Connettore 1 23"/>
        <xdr:cNvCxnSpPr/>
      </xdr:nvCxnSpPr>
      <xdr:spPr>
        <a:xfrm>
          <a:off x="282220" y="5679725"/>
          <a:ext cx="7683500"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105831</xdr:colOff>
      <xdr:row>26</xdr:row>
      <xdr:rowOff>98780</xdr:rowOff>
    </xdr:from>
    <xdr:to>
      <xdr:col>12</xdr:col>
      <xdr:colOff>7053</xdr:colOff>
      <xdr:row>26</xdr:row>
      <xdr:rowOff>98780</xdr:rowOff>
    </xdr:to>
    <xdr:cxnSp macro="">
      <xdr:nvCxnSpPr>
        <xdr:cNvPr id="25" name="Connettore 1 24"/>
        <xdr:cNvCxnSpPr/>
      </xdr:nvCxnSpPr>
      <xdr:spPr>
        <a:xfrm>
          <a:off x="282220" y="7168447"/>
          <a:ext cx="7683500"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303388</xdr:colOff>
      <xdr:row>18</xdr:row>
      <xdr:rowOff>634998</xdr:rowOff>
    </xdr:from>
    <xdr:to>
      <xdr:col>11</xdr:col>
      <xdr:colOff>599720</xdr:colOff>
      <xdr:row>19</xdr:row>
      <xdr:rowOff>261052</xdr:rowOff>
    </xdr:to>
    <xdr:pic>
      <xdr:nvPicPr>
        <xdr:cNvPr id="26" name="Immagine 25">
          <a:hlinkClick xmlns:r="http://schemas.openxmlformats.org/officeDocument/2006/relationships" r:id="rId2"/>
        </xdr:cNvPr>
        <xdr:cNvPicPr>
          <a:picLocks noChangeAspect="1"/>
        </xdr:cNvPicPr>
      </xdr:nvPicPr>
      <xdr:blipFill>
        <a:blip xmlns:r="http://schemas.openxmlformats.org/officeDocument/2006/relationships" r:embed="rId4" cstate="print">
          <a:lum bright="70000" contrast="-70000"/>
          <a:extLst>
            <a:ext uri="{28A0092B-C50C-407E-A947-70E740481C1C}">
              <a14:useLocalDpi xmlns:a14="http://schemas.microsoft.com/office/drawing/2010/main" val="0"/>
            </a:ext>
          </a:extLst>
        </a:blip>
        <a:stretch>
          <a:fillRect/>
        </a:stretch>
      </xdr:blipFill>
      <xdr:spPr>
        <a:xfrm>
          <a:off x="7542388" y="4141609"/>
          <a:ext cx="296332" cy="296332"/>
        </a:xfrm>
        <a:prstGeom prst="rect">
          <a:avLst/>
        </a:prstGeom>
      </xdr:spPr>
    </xdr:pic>
    <xdr:clientData/>
  </xdr:twoCellAnchor>
  <xdr:twoCellAnchor editAs="oneCell">
    <xdr:from>
      <xdr:col>11</xdr:col>
      <xdr:colOff>408940</xdr:colOff>
      <xdr:row>25</xdr:row>
      <xdr:rowOff>161992</xdr:rowOff>
    </xdr:from>
    <xdr:to>
      <xdr:col>11</xdr:col>
      <xdr:colOff>649392</xdr:colOff>
      <xdr:row>25</xdr:row>
      <xdr:rowOff>402444</xdr:rowOff>
    </xdr:to>
    <xdr:pic>
      <xdr:nvPicPr>
        <xdr:cNvPr id="28" name="Immagine 27">
          <a:hlinkClick xmlns:r="http://schemas.openxmlformats.org/officeDocument/2006/relationships" r:id="rId2"/>
        </xdr:cNvPr>
        <xdr:cNvPicPr>
          <a:picLocks noChangeAspect="1"/>
        </xdr:cNvPicPr>
      </xdr:nvPicPr>
      <xdr:blipFill>
        <a:blip xmlns:r="http://schemas.openxmlformats.org/officeDocument/2006/relationships" r:embed="rId5" cstate="print">
          <a:lum bright="70000" contrast="-70000"/>
          <a:extLst>
            <a:ext uri="{28A0092B-C50C-407E-A947-70E740481C1C}">
              <a14:useLocalDpi xmlns:a14="http://schemas.microsoft.com/office/drawing/2010/main" val="0"/>
            </a:ext>
          </a:extLst>
        </a:blip>
        <a:stretch>
          <a:fillRect/>
        </a:stretch>
      </xdr:blipFill>
      <xdr:spPr>
        <a:xfrm>
          <a:off x="7647940" y="7076436"/>
          <a:ext cx="240452" cy="240452"/>
        </a:xfrm>
        <a:prstGeom prst="rect">
          <a:avLst/>
        </a:prstGeom>
      </xdr:spPr>
    </xdr:pic>
    <xdr:clientData/>
  </xdr:twoCellAnchor>
  <xdr:twoCellAnchor editAs="oneCell">
    <xdr:from>
      <xdr:col>11</xdr:col>
      <xdr:colOff>394828</xdr:colOff>
      <xdr:row>30</xdr:row>
      <xdr:rowOff>274881</xdr:rowOff>
    </xdr:from>
    <xdr:to>
      <xdr:col>11</xdr:col>
      <xdr:colOff>635280</xdr:colOff>
      <xdr:row>30</xdr:row>
      <xdr:rowOff>515333</xdr:rowOff>
    </xdr:to>
    <xdr:pic>
      <xdr:nvPicPr>
        <xdr:cNvPr id="29" name="Immagine 28">
          <a:hlinkClick xmlns:r="http://schemas.openxmlformats.org/officeDocument/2006/relationships" r:id="rId3"/>
        </xdr:cNvPr>
        <xdr:cNvPicPr>
          <a:picLocks noChangeAspect="1"/>
        </xdr:cNvPicPr>
      </xdr:nvPicPr>
      <xdr:blipFill>
        <a:blip xmlns:r="http://schemas.openxmlformats.org/officeDocument/2006/relationships" r:embed="rId5" cstate="print">
          <a:lum bright="70000" contrast="-70000"/>
          <a:extLst>
            <a:ext uri="{28A0092B-C50C-407E-A947-70E740481C1C}">
              <a14:useLocalDpi xmlns:a14="http://schemas.microsoft.com/office/drawing/2010/main" val="0"/>
            </a:ext>
          </a:extLst>
        </a:blip>
        <a:stretch>
          <a:fillRect/>
        </a:stretch>
      </xdr:blipFill>
      <xdr:spPr>
        <a:xfrm>
          <a:off x="7633828" y="8593381"/>
          <a:ext cx="240452" cy="240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42536</xdr:colOff>
      <xdr:row>3</xdr:row>
      <xdr:rowOff>38978</xdr:rowOff>
    </xdr:from>
    <xdr:to>
      <xdr:col>3</xdr:col>
      <xdr:colOff>2300109</xdr:colOff>
      <xdr:row>4</xdr:row>
      <xdr:rowOff>0</xdr:rowOff>
    </xdr:to>
    <xdr:sp macro="" textlink="">
      <xdr:nvSpPr>
        <xdr:cNvPr id="8" name="Rounded Rectangle 11">
          <a:hlinkClick xmlns:r="http://schemas.openxmlformats.org/officeDocument/2006/relationships" r:id="rId1"/>
        </xdr:cNvPr>
        <xdr:cNvSpPr/>
      </xdr:nvSpPr>
      <xdr:spPr>
        <a:xfrm>
          <a:off x="402369" y="681034"/>
          <a:ext cx="2306962" cy="193855"/>
        </a:xfrm>
        <a:prstGeom prst="rect">
          <a:avLst/>
        </a:prstGeom>
        <a:solidFill>
          <a:srgbClr val="60A640"/>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Environment</a:t>
          </a:r>
        </a:p>
      </xdr:txBody>
    </xdr:sp>
    <xdr:clientData/>
  </xdr:twoCellAnchor>
  <xdr:twoCellAnchor>
    <xdr:from>
      <xdr:col>2</xdr:col>
      <xdr:colOff>40267</xdr:colOff>
      <xdr:row>5</xdr:row>
      <xdr:rowOff>169116</xdr:rowOff>
    </xdr:from>
    <xdr:to>
      <xdr:col>3</xdr:col>
      <xdr:colOff>2314220</xdr:colOff>
      <xdr:row>6</xdr:row>
      <xdr:rowOff>112892</xdr:rowOff>
    </xdr:to>
    <xdr:sp macro="" textlink="">
      <xdr:nvSpPr>
        <xdr:cNvPr id="9" name="Rounded Rectangle 11">
          <a:hlinkClick xmlns:r="http://schemas.openxmlformats.org/officeDocument/2006/relationships" r:id="rId2"/>
        </xdr:cNvPr>
        <xdr:cNvSpPr/>
      </xdr:nvSpPr>
      <xdr:spPr>
        <a:xfrm>
          <a:off x="400100" y="1135727"/>
          <a:ext cx="2323342" cy="176609"/>
        </a:xfrm>
        <a:prstGeom prst="rect">
          <a:avLst/>
        </a:prstGeom>
        <a:solidFill>
          <a:srgbClr val="43B4B1"/>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b="1" baseline="0">
              <a:solidFill>
                <a:schemeClr val="lt1"/>
              </a:solidFill>
              <a:latin typeface="+mj-lt"/>
              <a:ea typeface="+mn-ea"/>
              <a:cs typeface="+mn-cs"/>
            </a:rPr>
            <a:t>Semantic</a:t>
          </a:r>
        </a:p>
      </xdr:txBody>
    </xdr:sp>
    <xdr:clientData/>
  </xdr:twoCellAnchor>
  <xdr:twoCellAnchor>
    <xdr:from>
      <xdr:col>2</xdr:col>
      <xdr:colOff>43825</xdr:colOff>
      <xdr:row>4</xdr:row>
      <xdr:rowOff>44674</xdr:rowOff>
    </xdr:from>
    <xdr:to>
      <xdr:col>3</xdr:col>
      <xdr:colOff>2314221</xdr:colOff>
      <xdr:row>5</xdr:row>
      <xdr:rowOff>134054</xdr:rowOff>
    </xdr:to>
    <xdr:sp macro="" textlink="">
      <xdr:nvSpPr>
        <xdr:cNvPr id="10" name="Rounded Rectangle 2">
          <a:hlinkClick xmlns:r="http://schemas.openxmlformats.org/officeDocument/2006/relationships" r:id="rId3"/>
        </xdr:cNvPr>
        <xdr:cNvSpPr/>
      </xdr:nvSpPr>
      <xdr:spPr>
        <a:xfrm>
          <a:off x="403658" y="919563"/>
          <a:ext cx="2319785" cy="181102"/>
        </a:xfrm>
        <a:prstGeom prst="rect">
          <a:avLst/>
        </a:prstGeom>
        <a:solidFill>
          <a:srgbClr val="B63E91"/>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Organisation</a:t>
          </a:r>
        </a:p>
      </xdr:txBody>
    </xdr:sp>
    <xdr:clientData/>
  </xdr:twoCellAnchor>
  <xdr:twoCellAnchor>
    <xdr:from>
      <xdr:col>2</xdr:col>
      <xdr:colOff>29712</xdr:colOff>
      <xdr:row>8</xdr:row>
      <xdr:rowOff>110611</xdr:rowOff>
    </xdr:from>
    <xdr:to>
      <xdr:col>3</xdr:col>
      <xdr:colOff>2307164</xdr:colOff>
      <xdr:row>8</xdr:row>
      <xdr:rowOff>282224</xdr:rowOff>
    </xdr:to>
    <xdr:sp macro="" textlink="">
      <xdr:nvSpPr>
        <xdr:cNvPr id="11" name="Rectangle 20">
          <a:hlinkClick xmlns:r="http://schemas.openxmlformats.org/officeDocument/2006/relationships" r:id="rId4"/>
        </xdr:cNvPr>
        <xdr:cNvSpPr/>
      </xdr:nvSpPr>
      <xdr:spPr>
        <a:xfrm>
          <a:off x="389545" y="1832167"/>
          <a:ext cx="2326841" cy="171613"/>
        </a:xfrm>
        <a:prstGeom prst="rect">
          <a:avLst/>
        </a:prstGeom>
        <a:solidFill>
          <a:srgbClr val="FEA300"/>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lIns="36000" rIns="36000"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ysClr val="window" lastClr="FFFFFF"/>
              </a:solidFill>
              <a:latin typeface="+mj-lt"/>
            </a:rPr>
            <a:t>Infrastructure</a:t>
          </a:r>
        </a:p>
      </xdr:txBody>
    </xdr:sp>
    <xdr:clientData/>
  </xdr:twoCellAnchor>
  <xdr:twoCellAnchor editAs="oneCell">
    <xdr:from>
      <xdr:col>3</xdr:col>
      <xdr:colOff>691442</xdr:colOff>
      <xdr:row>6</xdr:row>
      <xdr:rowOff>155226</xdr:rowOff>
    </xdr:from>
    <xdr:to>
      <xdr:col>3</xdr:col>
      <xdr:colOff>1756831</xdr:colOff>
      <xdr:row>8</xdr:row>
      <xdr:rowOff>79091</xdr:rowOff>
    </xdr:to>
    <xdr:pic>
      <xdr:nvPicPr>
        <xdr:cNvPr id="12" name="Immagine 11">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100664" y="1354670"/>
          <a:ext cx="1065389" cy="445977"/>
        </a:xfrm>
        <a:prstGeom prst="rect">
          <a:avLst/>
        </a:prstGeom>
      </xdr:spPr>
    </xdr:pic>
    <xdr:clientData/>
  </xdr:twoCellAnchor>
  <xdr:twoCellAnchor>
    <xdr:from>
      <xdr:col>3</xdr:col>
      <xdr:colOff>2857501</xdr:colOff>
      <xdr:row>8</xdr:row>
      <xdr:rowOff>64378</xdr:rowOff>
    </xdr:from>
    <xdr:to>
      <xdr:col>3</xdr:col>
      <xdr:colOff>5630336</xdr:colOff>
      <xdr:row>9</xdr:row>
      <xdr:rowOff>91722</xdr:rowOff>
    </xdr:to>
    <xdr:sp macro="" textlink="">
      <xdr:nvSpPr>
        <xdr:cNvPr id="14" name="Rounded Rectangle 11"/>
        <xdr:cNvSpPr/>
      </xdr:nvSpPr>
      <xdr:spPr>
        <a:xfrm>
          <a:off x="3266723" y="1785934"/>
          <a:ext cx="2772835" cy="387177"/>
        </a:xfrm>
        <a:prstGeom prst="rect">
          <a:avLst/>
        </a:prstGeom>
        <a:ln/>
      </xdr:spPr>
      <xdr:style>
        <a:lnRef idx="3">
          <a:schemeClr val="lt1"/>
        </a:lnRef>
        <a:fillRef idx="1">
          <a:schemeClr val="accent5"/>
        </a:fillRef>
        <a:effectRef idx="1">
          <a:schemeClr val="accent5"/>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Solution</a:t>
          </a:r>
          <a:r>
            <a:rPr lang="en-GB" sz="1200" baseline="0">
              <a:solidFill>
                <a:schemeClr val="bg1"/>
              </a:solidFill>
              <a:latin typeface="+mj-lt"/>
            </a:rPr>
            <a:t> building block / application service u</a:t>
          </a:r>
          <a:r>
            <a:rPr lang="en-GB" sz="1200">
              <a:solidFill>
                <a:schemeClr val="bg1"/>
              </a:solidFill>
              <a:latin typeface="+mj-lt"/>
            </a:rPr>
            <a:t>nder assessment:</a:t>
          </a:r>
        </a:p>
      </xdr:txBody>
    </xdr:sp>
    <xdr:clientData/>
  </xdr:twoCellAnchor>
  <xdr:twoCellAnchor>
    <xdr:from>
      <xdr:col>3</xdr:col>
      <xdr:colOff>3464277</xdr:colOff>
      <xdr:row>300</xdr:row>
      <xdr:rowOff>91722</xdr:rowOff>
    </xdr:from>
    <xdr:to>
      <xdr:col>3</xdr:col>
      <xdr:colOff>5072944</xdr:colOff>
      <xdr:row>302</xdr:row>
      <xdr:rowOff>148166</xdr:rowOff>
    </xdr:to>
    <xdr:sp macro="" textlink="">
      <xdr:nvSpPr>
        <xdr:cNvPr id="2" name="Rettangolo 1">
          <a:hlinkClick xmlns:r="http://schemas.openxmlformats.org/officeDocument/2006/relationships" r:id="rId7"/>
        </xdr:cNvPr>
        <xdr:cNvSpPr/>
      </xdr:nvSpPr>
      <xdr:spPr>
        <a:xfrm>
          <a:off x="3873499" y="43462222"/>
          <a:ext cx="1608667" cy="423333"/>
        </a:xfrm>
        <a:prstGeom prst="rect">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400"/>
            <a:t>Check RES score!</a:t>
          </a:r>
        </a:p>
      </xdr:txBody>
    </xdr:sp>
    <xdr:clientData/>
  </xdr:twoCellAnchor>
  <xdr:twoCellAnchor editAs="oneCell">
    <xdr:from>
      <xdr:col>1</xdr:col>
      <xdr:colOff>3300</xdr:colOff>
      <xdr:row>0</xdr:row>
      <xdr:rowOff>38583</xdr:rowOff>
    </xdr:from>
    <xdr:to>
      <xdr:col>1</xdr:col>
      <xdr:colOff>201306</xdr:colOff>
      <xdr:row>0</xdr:row>
      <xdr:rowOff>236589</xdr:rowOff>
    </xdr:to>
    <xdr:pic>
      <xdr:nvPicPr>
        <xdr:cNvPr id="3" name="Immagine 2">
          <a:hlinkClick xmlns:r="http://schemas.openxmlformats.org/officeDocument/2006/relationships" r:id="rId8"/>
        </xdr:cNvPr>
        <xdr:cNvPicPr>
          <a:picLocks noChangeAspect="1"/>
        </xdr:cNvPicPr>
      </xdr:nvPicPr>
      <xdr:blipFill>
        <a:blip xmlns:r="http://schemas.openxmlformats.org/officeDocument/2006/relationships" r:embed="rId9" cstate="print">
          <a:lum bright="70000" contrast="-70000"/>
          <a:extLst>
            <a:ext uri="{28A0092B-C50C-407E-A947-70E740481C1C}">
              <a14:useLocalDpi xmlns:a14="http://schemas.microsoft.com/office/drawing/2010/main" val="0"/>
            </a:ext>
          </a:extLst>
        </a:blip>
        <a:stretch>
          <a:fillRect/>
        </a:stretch>
      </xdr:blipFill>
      <xdr:spPr>
        <a:xfrm>
          <a:off x="102078" y="38583"/>
          <a:ext cx="198006" cy="1980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42536</xdr:colOff>
      <xdr:row>3</xdr:row>
      <xdr:rowOff>38978</xdr:rowOff>
    </xdr:from>
    <xdr:to>
      <xdr:col>3</xdr:col>
      <xdr:colOff>2300109</xdr:colOff>
      <xdr:row>4</xdr:row>
      <xdr:rowOff>0</xdr:rowOff>
    </xdr:to>
    <xdr:sp macro="" textlink="">
      <xdr:nvSpPr>
        <xdr:cNvPr id="12" name="Rounded Rectangle 11">
          <a:hlinkClick xmlns:r="http://schemas.openxmlformats.org/officeDocument/2006/relationships" r:id="rId1"/>
        </xdr:cNvPr>
        <xdr:cNvSpPr/>
      </xdr:nvSpPr>
      <xdr:spPr>
        <a:xfrm>
          <a:off x="404486" y="680328"/>
          <a:ext cx="2308373" cy="195972"/>
        </a:xfrm>
        <a:prstGeom prst="rect">
          <a:avLst/>
        </a:prstGeom>
        <a:solidFill>
          <a:srgbClr val="60A640"/>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Environment</a:t>
          </a:r>
        </a:p>
      </xdr:txBody>
    </xdr:sp>
    <xdr:clientData/>
  </xdr:twoCellAnchor>
  <xdr:twoCellAnchor>
    <xdr:from>
      <xdr:col>2</xdr:col>
      <xdr:colOff>40267</xdr:colOff>
      <xdr:row>5</xdr:row>
      <xdr:rowOff>169116</xdr:rowOff>
    </xdr:from>
    <xdr:to>
      <xdr:col>3</xdr:col>
      <xdr:colOff>2314220</xdr:colOff>
      <xdr:row>6</xdr:row>
      <xdr:rowOff>112892</xdr:rowOff>
    </xdr:to>
    <xdr:sp macro="" textlink="">
      <xdr:nvSpPr>
        <xdr:cNvPr id="13" name="Rounded Rectangle 11">
          <a:hlinkClick xmlns:r="http://schemas.openxmlformats.org/officeDocument/2006/relationships" r:id="rId2"/>
        </xdr:cNvPr>
        <xdr:cNvSpPr/>
      </xdr:nvSpPr>
      <xdr:spPr>
        <a:xfrm>
          <a:off x="402217" y="1134316"/>
          <a:ext cx="2324753" cy="178726"/>
        </a:xfrm>
        <a:prstGeom prst="rect">
          <a:avLst/>
        </a:prstGeom>
        <a:solidFill>
          <a:srgbClr val="43B4B1"/>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b="1" baseline="0">
              <a:solidFill>
                <a:schemeClr val="lt1"/>
              </a:solidFill>
              <a:latin typeface="+mj-lt"/>
              <a:ea typeface="+mn-ea"/>
              <a:cs typeface="+mn-cs"/>
            </a:rPr>
            <a:t>Semantic</a:t>
          </a:r>
        </a:p>
      </xdr:txBody>
    </xdr:sp>
    <xdr:clientData/>
  </xdr:twoCellAnchor>
  <xdr:twoCellAnchor>
    <xdr:from>
      <xdr:col>2</xdr:col>
      <xdr:colOff>43825</xdr:colOff>
      <xdr:row>4</xdr:row>
      <xdr:rowOff>44674</xdr:rowOff>
    </xdr:from>
    <xdr:to>
      <xdr:col>3</xdr:col>
      <xdr:colOff>2314221</xdr:colOff>
      <xdr:row>5</xdr:row>
      <xdr:rowOff>134054</xdr:rowOff>
    </xdr:to>
    <xdr:sp macro="" textlink="">
      <xdr:nvSpPr>
        <xdr:cNvPr id="14" name="Rounded Rectangle 2">
          <a:hlinkClick xmlns:r="http://schemas.openxmlformats.org/officeDocument/2006/relationships" r:id="rId3"/>
        </xdr:cNvPr>
        <xdr:cNvSpPr/>
      </xdr:nvSpPr>
      <xdr:spPr>
        <a:xfrm>
          <a:off x="405775" y="920974"/>
          <a:ext cx="2321196" cy="178280"/>
        </a:xfrm>
        <a:prstGeom prst="rect">
          <a:avLst/>
        </a:prstGeom>
        <a:solidFill>
          <a:srgbClr val="B63E91"/>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Organisation</a:t>
          </a:r>
        </a:p>
      </xdr:txBody>
    </xdr:sp>
    <xdr:clientData/>
  </xdr:twoCellAnchor>
  <xdr:twoCellAnchor>
    <xdr:from>
      <xdr:col>2</xdr:col>
      <xdr:colOff>29712</xdr:colOff>
      <xdr:row>8</xdr:row>
      <xdr:rowOff>110611</xdr:rowOff>
    </xdr:from>
    <xdr:to>
      <xdr:col>3</xdr:col>
      <xdr:colOff>2307164</xdr:colOff>
      <xdr:row>8</xdr:row>
      <xdr:rowOff>282224</xdr:rowOff>
    </xdr:to>
    <xdr:sp macro="" textlink="">
      <xdr:nvSpPr>
        <xdr:cNvPr id="15" name="Rectangle 20">
          <a:hlinkClick xmlns:r="http://schemas.openxmlformats.org/officeDocument/2006/relationships" r:id="rId4"/>
        </xdr:cNvPr>
        <xdr:cNvSpPr/>
      </xdr:nvSpPr>
      <xdr:spPr>
        <a:xfrm>
          <a:off x="391662" y="1831461"/>
          <a:ext cx="2328252" cy="171613"/>
        </a:xfrm>
        <a:prstGeom prst="rect">
          <a:avLst/>
        </a:prstGeom>
        <a:solidFill>
          <a:srgbClr val="FEA300"/>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lIns="36000" rIns="36000"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ysClr val="window" lastClr="FFFFFF"/>
              </a:solidFill>
              <a:latin typeface="+mj-lt"/>
            </a:rPr>
            <a:t>Infrastructure</a:t>
          </a:r>
        </a:p>
      </xdr:txBody>
    </xdr:sp>
    <xdr:clientData/>
  </xdr:twoCellAnchor>
  <xdr:twoCellAnchor editAs="oneCell">
    <xdr:from>
      <xdr:col>3</xdr:col>
      <xdr:colOff>691442</xdr:colOff>
      <xdr:row>6</xdr:row>
      <xdr:rowOff>155226</xdr:rowOff>
    </xdr:from>
    <xdr:to>
      <xdr:col>3</xdr:col>
      <xdr:colOff>1756831</xdr:colOff>
      <xdr:row>8</xdr:row>
      <xdr:rowOff>84666</xdr:rowOff>
    </xdr:to>
    <xdr:pic>
      <xdr:nvPicPr>
        <xdr:cNvPr id="16" name="Immagine 15">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100664" y="1354670"/>
          <a:ext cx="1065389" cy="451552"/>
        </a:xfrm>
        <a:prstGeom prst="rect">
          <a:avLst/>
        </a:prstGeom>
      </xdr:spPr>
    </xdr:pic>
    <xdr:clientData/>
  </xdr:twoCellAnchor>
  <xdr:twoCellAnchor>
    <xdr:from>
      <xdr:col>3</xdr:col>
      <xdr:colOff>3464277</xdr:colOff>
      <xdr:row>280</xdr:row>
      <xdr:rowOff>91722</xdr:rowOff>
    </xdr:from>
    <xdr:to>
      <xdr:col>3</xdr:col>
      <xdr:colOff>5072944</xdr:colOff>
      <xdr:row>282</xdr:row>
      <xdr:rowOff>148166</xdr:rowOff>
    </xdr:to>
    <xdr:sp macro="" textlink="">
      <xdr:nvSpPr>
        <xdr:cNvPr id="19" name="Rettangolo 18">
          <a:hlinkClick xmlns:r="http://schemas.openxmlformats.org/officeDocument/2006/relationships" r:id="rId7"/>
        </xdr:cNvPr>
        <xdr:cNvSpPr/>
      </xdr:nvSpPr>
      <xdr:spPr>
        <a:xfrm>
          <a:off x="3877027" y="43506672"/>
          <a:ext cx="1608667" cy="424744"/>
        </a:xfrm>
        <a:prstGeom prst="rect">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400"/>
            <a:t>Check RES score!</a:t>
          </a:r>
        </a:p>
      </xdr:txBody>
    </xdr:sp>
    <xdr:clientData/>
  </xdr:twoCellAnchor>
  <xdr:twoCellAnchor editAs="oneCell">
    <xdr:from>
      <xdr:col>0</xdr:col>
      <xdr:colOff>84667</xdr:colOff>
      <xdr:row>0</xdr:row>
      <xdr:rowOff>28222</xdr:rowOff>
    </xdr:from>
    <xdr:to>
      <xdr:col>1</xdr:col>
      <xdr:colOff>183895</xdr:colOff>
      <xdr:row>0</xdr:row>
      <xdr:rowOff>226228</xdr:rowOff>
    </xdr:to>
    <xdr:pic>
      <xdr:nvPicPr>
        <xdr:cNvPr id="20" name="Immagine 19">
          <a:hlinkClick xmlns:r="http://schemas.openxmlformats.org/officeDocument/2006/relationships" r:id="rId8"/>
        </xdr:cNvPr>
        <xdr:cNvPicPr>
          <a:picLocks noChangeAspect="1"/>
        </xdr:cNvPicPr>
      </xdr:nvPicPr>
      <xdr:blipFill>
        <a:blip xmlns:r="http://schemas.openxmlformats.org/officeDocument/2006/relationships" r:embed="rId9" cstate="print">
          <a:lum bright="70000" contrast="-70000"/>
          <a:extLst>
            <a:ext uri="{28A0092B-C50C-407E-A947-70E740481C1C}">
              <a14:useLocalDpi xmlns:a14="http://schemas.microsoft.com/office/drawing/2010/main" val="0"/>
            </a:ext>
          </a:extLst>
        </a:blip>
        <a:stretch>
          <a:fillRect/>
        </a:stretch>
      </xdr:blipFill>
      <xdr:spPr>
        <a:xfrm>
          <a:off x="84667" y="28222"/>
          <a:ext cx="198006" cy="198006"/>
        </a:xfrm>
        <a:prstGeom prst="rect">
          <a:avLst/>
        </a:prstGeom>
      </xdr:spPr>
    </xdr:pic>
    <xdr:clientData/>
  </xdr:twoCellAnchor>
  <xdr:twoCellAnchor>
    <xdr:from>
      <xdr:col>3</xdr:col>
      <xdr:colOff>2857501</xdr:colOff>
      <xdr:row>8</xdr:row>
      <xdr:rowOff>64378</xdr:rowOff>
    </xdr:from>
    <xdr:to>
      <xdr:col>3</xdr:col>
      <xdr:colOff>5630336</xdr:colOff>
      <xdr:row>9</xdr:row>
      <xdr:rowOff>91722</xdr:rowOff>
    </xdr:to>
    <xdr:sp macro="" textlink="">
      <xdr:nvSpPr>
        <xdr:cNvPr id="11" name="Rounded Rectangle 11"/>
        <xdr:cNvSpPr/>
      </xdr:nvSpPr>
      <xdr:spPr>
        <a:xfrm>
          <a:off x="3270251" y="1785228"/>
          <a:ext cx="2772835" cy="389294"/>
        </a:xfrm>
        <a:prstGeom prst="rect">
          <a:avLst/>
        </a:prstGeom>
        <a:solidFill>
          <a:schemeClr val="accent2">
            <a:lumMod val="60000"/>
            <a:lumOff val="40000"/>
          </a:schemeClr>
        </a:solidFill>
        <a:ln/>
      </xdr:spPr>
      <xdr:style>
        <a:lnRef idx="3">
          <a:schemeClr val="lt1"/>
        </a:lnRef>
        <a:fillRef idx="1">
          <a:schemeClr val="accent5"/>
        </a:fillRef>
        <a:effectRef idx="1">
          <a:schemeClr val="accent5"/>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Solution</a:t>
          </a:r>
          <a:r>
            <a:rPr lang="en-GB" sz="1200" baseline="0">
              <a:solidFill>
                <a:schemeClr val="bg1"/>
              </a:solidFill>
              <a:latin typeface="+mj-lt"/>
            </a:rPr>
            <a:t> building block / application component u</a:t>
          </a:r>
          <a:r>
            <a:rPr lang="en-GB" sz="1200">
              <a:solidFill>
                <a:schemeClr val="bg1"/>
              </a:solidFill>
              <a:latin typeface="+mj-lt"/>
            </a:rPr>
            <a:t>nder assessment: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3428998</xdr:colOff>
      <xdr:row>16</xdr:row>
      <xdr:rowOff>179295</xdr:rowOff>
    </xdr:from>
    <xdr:to>
      <xdr:col>15</xdr:col>
      <xdr:colOff>545353</xdr:colOff>
      <xdr:row>24</xdr:row>
      <xdr:rowOff>313765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22413</xdr:colOff>
      <xdr:row>0</xdr:row>
      <xdr:rowOff>14942</xdr:rowOff>
    </xdr:from>
    <xdr:to>
      <xdr:col>0</xdr:col>
      <xdr:colOff>292473</xdr:colOff>
      <xdr:row>1</xdr:row>
      <xdr:rowOff>1</xdr:rowOff>
    </xdr:to>
    <xdr:pic>
      <xdr:nvPicPr>
        <xdr:cNvPr id="3" name="Immagine 2">
          <a:hlinkClick xmlns:r="http://schemas.openxmlformats.org/officeDocument/2006/relationships" r:id="rId2"/>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t="14705" r="-8823"/>
        <a:stretch/>
      </xdr:blipFill>
      <xdr:spPr>
        <a:xfrm>
          <a:off x="22413" y="14942"/>
          <a:ext cx="270060" cy="2166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3428998</xdr:colOff>
      <xdr:row>16</xdr:row>
      <xdr:rowOff>179295</xdr:rowOff>
    </xdr:from>
    <xdr:to>
      <xdr:col>15</xdr:col>
      <xdr:colOff>545353</xdr:colOff>
      <xdr:row>24</xdr:row>
      <xdr:rowOff>313765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44824</xdr:colOff>
      <xdr:row>0</xdr:row>
      <xdr:rowOff>22410</xdr:rowOff>
    </xdr:from>
    <xdr:to>
      <xdr:col>0</xdr:col>
      <xdr:colOff>321234</xdr:colOff>
      <xdr:row>1</xdr:row>
      <xdr:rowOff>7469</xdr:rowOff>
    </xdr:to>
    <xdr:pic>
      <xdr:nvPicPr>
        <xdr:cNvPr id="3" name="Immagine 2">
          <a:hlinkClick xmlns:r="http://schemas.openxmlformats.org/officeDocument/2006/relationships" r:id="rId2"/>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t="14705" r="-8823"/>
        <a:stretch/>
      </xdr:blipFill>
      <xdr:spPr>
        <a:xfrm>
          <a:off x="44824" y="22410"/>
          <a:ext cx="276410" cy="2166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QAT_-_excel_tool_v1_fr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OP Quick Assessment Tool"/>
      <sheetName val="IOP Final Scores"/>
      <sheetName val="IOP Calculation Dashboard"/>
      <sheetName val="IOP Parameters Dashboard"/>
    </sheetNames>
    <sheetDataSet>
      <sheetData sheetId="0" refreshError="1"/>
      <sheetData sheetId="1" refreshError="1"/>
      <sheetData sheetId="2">
        <row r="15">
          <cell r="B15" t="str">
            <v>IOP GOVERNANCE</v>
          </cell>
        </row>
      </sheetData>
      <sheetData sheetId="3">
        <row r="331">
          <cell r="A331" t="str">
            <v>✓</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8"/>
  <sheetViews>
    <sheetView showRowColHeaders="0" tabSelected="1" zoomScaleNormal="100" workbookViewId="0">
      <selection activeCell="R4" sqref="R4"/>
    </sheetView>
  </sheetViews>
  <sheetFormatPr defaultRowHeight="14.5" x14ac:dyDescent="0.35"/>
  <cols>
    <col min="1" max="1" width="0.7265625" style="14" customWidth="1"/>
    <col min="2" max="2" width="5.1796875" customWidth="1"/>
    <col min="13" max="16384" width="8.7265625" style="14"/>
  </cols>
  <sheetData>
    <row r="1" spans="2:12" x14ac:dyDescent="0.35">
      <c r="B1" s="193"/>
      <c r="C1" s="193"/>
      <c r="D1" s="193"/>
      <c r="E1" s="193"/>
      <c r="F1" s="193"/>
      <c r="G1" s="193"/>
      <c r="H1" s="193"/>
      <c r="I1" s="193"/>
      <c r="J1" s="193"/>
      <c r="K1" s="193"/>
      <c r="L1" s="14"/>
    </row>
    <row r="2" spans="2:12" x14ac:dyDescent="0.35">
      <c r="B2" s="193"/>
      <c r="C2" s="193"/>
      <c r="D2" s="193"/>
      <c r="E2" s="193"/>
      <c r="F2" s="193"/>
      <c r="G2" s="193"/>
      <c r="H2" s="193"/>
      <c r="I2" s="193"/>
      <c r="J2" s="193"/>
      <c r="K2" s="193"/>
      <c r="L2" s="14"/>
    </row>
    <row r="3" spans="2:12" x14ac:dyDescent="0.35">
      <c r="B3" s="193"/>
      <c r="C3" s="193"/>
      <c r="D3" s="193"/>
      <c r="E3" s="193"/>
      <c r="F3" s="193"/>
      <c r="G3" s="193"/>
      <c r="H3" s="193"/>
      <c r="I3" s="193"/>
      <c r="J3" s="193"/>
      <c r="K3" s="193"/>
      <c r="L3" s="14"/>
    </row>
    <row r="4" spans="2:12" x14ac:dyDescent="0.35">
      <c r="B4" s="193"/>
      <c r="C4" s="193"/>
      <c r="D4" s="193"/>
      <c r="E4" s="193"/>
      <c r="F4" s="193"/>
      <c r="G4" s="193"/>
      <c r="H4" s="193"/>
      <c r="I4" s="193"/>
      <c r="J4" s="193"/>
      <c r="K4" s="193"/>
      <c r="L4" s="14"/>
    </row>
    <row r="5" spans="2:12" x14ac:dyDescent="0.35">
      <c r="B5" s="193"/>
      <c r="C5" s="193"/>
      <c r="D5" s="193"/>
      <c r="E5" s="193"/>
      <c r="F5" s="193"/>
      <c r="G5" s="193"/>
      <c r="H5" s="193"/>
      <c r="I5" s="193"/>
      <c r="J5" s="193"/>
      <c r="K5" s="193"/>
      <c r="L5" s="14"/>
    </row>
    <row r="6" spans="2:12" x14ac:dyDescent="0.35">
      <c r="B6" s="193"/>
      <c r="C6" s="193"/>
      <c r="D6" s="193"/>
      <c r="E6" s="193"/>
      <c r="F6" s="193"/>
      <c r="G6" s="193"/>
      <c r="H6" s="193"/>
      <c r="I6" s="193"/>
      <c r="J6" s="193"/>
      <c r="K6" s="193"/>
      <c r="L6" s="14"/>
    </row>
    <row r="7" spans="2:12" x14ac:dyDescent="0.35">
      <c r="B7" s="193"/>
      <c r="C7" s="193"/>
      <c r="D7" s="193"/>
      <c r="E7" s="193"/>
      <c r="F7" s="193"/>
      <c r="G7" s="193"/>
      <c r="H7" s="193"/>
      <c r="I7" s="193"/>
      <c r="J7" s="193"/>
      <c r="K7" s="193"/>
      <c r="L7" s="14"/>
    </row>
    <row r="8" spans="2:12" ht="24.5" x14ac:dyDescent="0.45">
      <c r="B8" s="194"/>
      <c r="C8" s="195" t="s">
        <v>229</v>
      </c>
      <c r="D8" s="194"/>
      <c r="E8" s="194"/>
      <c r="F8" s="194"/>
      <c r="G8" s="194"/>
      <c r="H8" s="194"/>
      <c r="I8" s="194"/>
      <c r="J8" s="194"/>
      <c r="K8" s="194"/>
      <c r="L8" s="14"/>
    </row>
    <row r="9" spans="2:12" ht="19.5" x14ac:dyDescent="0.35">
      <c r="B9" s="194"/>
      <c r="C9" s="196" t="s">
        <v>318</v>
      </c>
      <c r="D9" s="194"/>
      <c r="E9" s="194"/>
      <c r="F9" s="194"/>
      <c r="G9" s="194"/>
      <c r="H9" s="194"/>
      <c r="I9" s="194"/>
      <c r="J9" s="194"/>
      <c r="K9" s="194"/>
      <c r="L9" s="14"/>
    </row>
    <row r="10" spans="2:12" x14ac:dyDescent="0.35">
      <c r="B10" s="194"/>
      <c r="C10" s="14"/>
      <c r="D10" s="14"/>
      <c r="E10" s="194"/>
      <c r="F10" s="194"/>
      <c r="G10" s="194"/>
      <c r="H10" s="194"/>
      <c r="I10" s="194"/>
      <c r="J10" s="194"/>
      <c r="K10" s="194"/>
      <c r="L10" s="14"/>
    </row>
    <row r="11" spans="2:12" x14ac:dyDescent="0.35">
      <c r="B11" s="193"/>
      <c r="C11" s="197" t="s">
        <v>319</v>
      </c>
      <c r="D11" s="198"/>
      <c r="E11" s="198"/>
      <c r="F11" s="193"/>
      <c r="G11" s="193"/>
      <c r="H11" s="193"/>
      <c r="I11" s="193"/>
      <c r="J11" s="193"/>
      <c r="K11" s="193"/>
      <c r="L11" s="14"/>
    </row>
    <row r="12" spans="2:12" x14ac:dyDescent="0.35">
      <c r="B12" s="193"/>
      <c r="C12" s="197" t="s">
        <v>308</v>
      </c>
      <c r="D12" s="198"/>
      <c r="E12" s="198"/>
      <c r="F12" s="193"/>
      <c r="G12" s="193"/>
      <c r="H12" s="193"/>
      <c r="I12" s="193"/>
      <c r="J12" s="193"/>
      <c r="K12" s="193"/>
      <c r="L12" s="193"/>
    </row>
    <row r="13" spans="2:12" ht="6" customHeight="1" x14ac:dyDescent="0.35">
      <c r="B13" s="193"/>
      <c r="C13" s="14"/>
      <c r="D13" s="198"/>
      <c r="E13" s="198"/>
      <c r="F13" s="193"/>
      <c r="G13" s="193"/>
      <c r="H13" s="193"/>
      <c r="I13" s="193"/>
      <c r="J13" s="193"/>
      <c r="K13" s="193"/>
      <c r="L13" s="193"/>
    </row>
    <row r="14" spans="2:12" ht="5.5" customHeight="1" x14ac:dyDescent="0.35">
      <c r="B14" s="193"/>
      <c r="C14" s="199"/>
      <c r="D14" s="193"/>
      <c r="E14" s="193"/>
      <c r="F14" s="193"/>
      <c r="G14" s="193"/>
      <c r="H14" s="193"/>
      <c r="I14" s="193"/>
      <c r="J14" s="193"/>
      <c r="K14" s="193"/>
      <c r="L14" s="14"/>
    </row>
    <row r="15" spans="2:12" x14ac:dyDescent="0.35">
      <c r="B15" s="193"/>
      <c r="C15" s="199"/>
      <c r="D15" s="193"/>
      <c r="E15" s="193"/>
      <c r="F15" s="193"/>
      <c r="G15" s="193"/>
      <c r="H15" s="193"/>
      <c r="I15" s="193"/>
      <c r="J15" s="193"/>
      <c r="K15" s="193"/>
      <c r="L15" s="14"/>
    </row>
    <row r="16" spans="2:12" x14ac:dyDescent="0.35">
      <c r="B16" s="193"/>
      <c r="C16" s="199"/>
      <c r="D16" s="193"/>
      <c r="E16" s="193"/>
      <c r="F16" s="193"/>
      <c r="G16" s="193"/>
      <c r="H16" s="193"/>
      <c r="I16" s="193"/>
      <c r="J16" s="193"/>
      <c r="K16" s="193"/>
      <c r="L16" s="14"/>
    </row>
    <row r="17" spans="2:12" x14ac:dyDescent="0.35">
      <c r="B17" s="193"/>
      <c r="C17" s="199"/>
      <c r="D17" s="193"/>
      <c r="E17" s="193"/>
      <c r="F17" s="193"/>
      <c r="G17" s="193"/>
      <c r="H17" s="193"/>
      <c r="I17" s="193"/>
      <c r="J17" s="193"/>
      <c r="K17" s="193"/>
      <c r="L17" s="14"/>
    </row>
    <row r="18" spans="2:12" x14ac:dyDescent="0.35">
      <c r="B18" s="200"/>
      <c r="C18" s="275" t="s">
        <v>305</v>
      </c>
      <c r="D18" s="275"/>
      <c r="E18" s="275"/>
      <c r="F18" s="275"/>
      <c r="G18" s="275"/>
      <c r="H18" s="275"/>
      <c r="I18" s="14"/>
      <c r="J18" s="14"/>
      <c r="K18" s="14"/>
      <c r="L18" s="14"/>
    </row>
    <row r="19" spans="2:12" ht="11" customHeight="1" x14ac:dyDescent="0.35">
      <c r="B19" s="14"/>
      <c r="C19" s="275"/>
      <c r="D19" s="275"/>
      <c r="E19" s="275"/>
      <c r="F19" s="275"/>
      <c r="G19" s="275"/>
      <c r="H19" s="275"/>
      <c r="I19" s="14"/>
      <c r="J19" s="14"/>
      <c r="K19" s="14"/>
      <c r="L19" s="14"/>
    </row>
    <row r="20" spans="2:12" hidden="1" x14ac:dyDescent="0.35">
      <c r="B20" s="14"/>
      <c r="C20" s="201"/>
      <c r="D20" s="201"/>
      <c r="E20" s="202"/>
      <c r="F20" s="201"/>
      <c r="G20" s="201"/>
      <c r="H20" s="14"/>
      <c r="I20" s="14"/>
      <c r="J20" s="14"/>
      <c r="K20" s="14"/>
      <c r="L20" s="14"/>
    </row>
    <row r="21" spans="2:12" x14ac:dyDescent="0.35">
      <c r="B21" s="14"/>
      <c r="C21" s="14"/>
      <c r="D21" s="14"/>
      <c r="E21" s="14"/>
      <c r="F21" s="14"/>
      <c r="G21" s="201"/>
      <c r="H21" s="14"/>
      <c r="I21" s="14"/>
      <c r="J21" s="14"/>
      <c r="K21" s="14"/>
      <c r="L21" s="14"/>
    </row>
    <row r="22" spans="2:12" x14ac:dyDescent="0.35">
      <c r="B22" s="14"/>
      <c r="C22" s="276" t="s">
        <v>316</v>
      </c>
      <c r="D22" s="276"/>
      <c r="E22" s="276"/>
      <c r="F22" s="276"/>
      <c r="G22" s="276"/>
      <c r="H22" s="276"/>
      <c r="I22" s="276"/>
      <c r="J22" s="276"/>
      <c r="K22" s="14"/>
      <c r="L22" s="14"/>
    </row>
    <row r="23" spans="2:12" ht="57" customHeight="1" x14ac:dyDescent="0.35">
      <c r="B23" s="14"/>
      <c r="C23" s="277" t="s">
        <v>317</v>
      </c>
      <c r="D23" s="278"/>
      <c r="E23" s="278"/>
      <c r="F23" s="278"/>
      <c r="G23" s="278"/>
      <c r="H23" s="278"/>
      <c r="I23" s="278"/>
      <c r="J23" s="279"/>
      <c r="K23" s="14"/>
      <c r="L23" s="14"/>
    </row>
    <row r="24" spans="2:12" ht="18" x14ac:dyDescent="0.35">
      <c r="B24" s="14"/>
      <c r="C24" s="274"/>
      <c r="D24" s="14"/>
      <c r="E24" s="14"/>
      <c r="F24" s="14"/>
      <c r="G24" s="14"/>
      <c r="H24" s="14"/>
      <c r="I24" s="14"/>
      <c r="J24" s="14"/>
      <c r="K24" s="14"/>
      <c r="L24" s="14"/>
    </row>
    <row r="25" spans="2:12" x14ac:dyDescent="0.35">
      <c r="B25" s="14"/>
      <c r="C25" s="14"/>
      <c r="D25" s="14"/>
      <c r="E25" s="14"/>
      <c r="F25" s="14"/>
      <c r="G25" s="14"/>
      <c r="H25" s="14"/>
      <c r="I25" s="14"/>
      <c r="J25" s="14"/>
      <c r="K25" s="14"/>
      <c r="L25" s="14"/>
    </row>
    <row r="26" spans="2:12" x14ac:dyDescent="0.35">
      <c r="B26" s="14"/>
      <c r="C26" s="14"/>
      <c r="D26" s="14"/>
      <c r="E26" s="14"/>
      <c r="F26" s="14"/>
      <c r="G26" s="14"/>
      <c r="H26" s="14"/>
      <c r="I26" s="14"/>
      <c r="J26" s="14"/>
      <c r="K26" s="14"/>
      <c r="L26" s="14"/>
    </row>
    <row r="27" spans="2:12" x14ac:dyDescent="0.35">
      <c r="B27" s="14"/>
      <c r="C27" s="14"/>
      <c r="D27" s="14"/>
      <c r="E27" s="14"/>
      <c r="F27" s="14"/>
      <c r="G27" s="14"/>
      <c r="H27" s="14"/>
      <c r="I27" s="14"/>
      <c r="J27" s="14"/>
      <c r="K27" s="14"/>
      <c r="L27" s="14"/>
    </row>
    <row r="28" spans="2:12" x14ac:dyDescent="0.35">
      <c r="B28" s="14"/>
      <c r="C28" s="14"/>
      <c r="D28" s="14"/>
      <c r="E28" s="14"/>
      <c r="F28" s="14"/>
      <c r="G28" s="14"/>
      <c r="H28" s="14"/>
      <c r="I28" s="14"/>
      <c r="J28" s="14"/>
      <c r="K28" s="14"/>
      <c r="L28" s="14"/>
    </row>
    <row r="29" spans="2:12" x14ac:dyDescent="0.35">
      <c r="B29" s="14"/>
      <c r="C29" s="14"/>
      <c r="D29" s="14"/>
      <c r="E29" s="14"/>
      <c r="F29" s="14"/>
      <c r="G29" s="14"/>
      <c r="H29" s="14"/>
      <c r="I29" s="14"/>
      <c r="J29" s="14"/>
      <c r="K29" s="14"/>
      <c r="L29" s="14"/>
    </row>
    <row r="30" spans="2:12" x14ac:dyDescent="0.35">
      <c r="B30" s="14"/>
      <c r="C30" s="14"/>
      <c r="D30" s="14"/>
      <c r="E30" s="14"/>
      <c r="F30" s="14"/>
      <c r="G30" s="14"/>
      <c r="H30" s="14"/>
      <c r="I30" s="14"/>
      <c r="J30" s="14"/>
      <c r="K30" s="14"/>
      <c r="L30" s="14"/>
    </row>
    <row r="31" spans="2:12" x14ac:dyDescent="0.35">
      <c r="B31" s="14"/>
      <c r="C31" s="14"/>
      <c r="D31" s="14"/>
      <c r="E31" s="14"/>
      <c r="F31" s="14"/>
      <c r="G31" s="14"/>
      <c r="H31" s="14"/>
      <c r="I31" s="14"/>
      <c r="J31" s="14"/>
      <c r="K31" s="14"/>
      <c r="L31" s="14"/>
    </row>
    <row r="32" spans="2:12" x14ac:dyDescent="0.35">
      <c r="B32" s="14"/>
      <c r="C32" s="14"/>
      <c r="D32" s="14"/>
      <c r="E32" s="14"/>
      <c r="F32" s="14"/>
      <c r="G32" s="14"/>
      <c r="H32" s="14"/>
      <c r="I32" s="14"/>
      <c r="J32" s="14"/>
      <c r="K32" s="14"/>
      <c r="L32" s="14"/>
    </row>
    <row r="33" spans="2:12" x14ac:dyDescent="0.35">
      <c r="B33" s="14"/>
      <c r="C33" s="14"/>
      <c r="D33" s="14"/>
      <c r="E33" s="14"/>
      <c r="F33" s="14"/>
      <c r="G33" s="14"/>
      <c r="H33" s="14"/>
      <c r="I33" s="14"/>
      <c r="J33" s="14"/>
      <c r="K33" s="14"/>
      <c r="L33" s="14"/>
    </row>
    <row r="34" spans="2:12" x14ac:dyDescent="0.35">
      <c r="B34" s="14"/>
      <c r="C34" s="14"/>
      <c r="D34" s="14"/>
      <c r="E34" s="14"/>
      <c r="F34" s="14"/>
      <c r="G34" s="14"/>
      <c r="H34" s="14"/>
      <c r="I34" s="14"/>
      <c r="J34" s="14"/>
      <c r="K34" s="14"/>
      <c r="L34" s="14"/>
    </row>
    <row r="35" spans="2:12" x14ac:dyDescent="0.35">
      <c r="B35" s="14"/>
      <c r="C35" s="14"/>
      <c r="D35" s="14"/>
      <c r="E35" s="14"/>
      <c r="F35" s="14"/>
      <c r="G35" s="14"/>
      <c r="H35" s="14"/>
      <c r="I35" s="14"/>
      <c r="J35" s="14"/>
      <c r="K35" s="14"/>
      <c r="L35" s="14"/>
    </row>
    <row r="36" spans="2:12" x14ac:dyDescent="0.35">
      <c r="B36" s="14"/>
      <c r="C36" s="14"/>
      <c r="D36" s="14"/>
      <c r="E36" s="14"/>
      <c r="F36" s="14"/>
      <c r="G36" s="14"/>
      <c r="H36" s="14"/>
      <c r="I36" s="14"/>
      <c r="J36" s="14"/>
      <c r="K36" s="14"/>
      <c r="L36" s="14"/>
    </row>
    <row r="37" spans="2:12" x14ac:dyDescent="0.35">
      <c r="B37" s="14"/>
      <c r="C37" s="14"/>
      <c r="D37" s="14"/>
      <c r="E37" s="14"/>
      <c r="F37" s="14"/>
      <c r="G37" s="14"/>
      <c r="H37" s="14"/>
      <c r="I37" s="14"/>
      <c r="J37" s="14"/>
      <c r="K37" s="14"/>
      <c r="L37" s="14"/>
    </row>
    <row r="38" spans="2:12" x14ac:dyDescent="0.35">
      <c r="B38" s="14"/>
      <c r="C38" s="14"/>
      <c r="D38" s="14"/>
      <c r="E38" s="14"/>
      <c r="F38" s="14"/>
      <c r="G38" s="14"/>
      <c r="H38" s="14"/>
      <c r="I38" s="14"/>
      <c r="J38" s="14"/>
      <c r="K38" s="14"/>
      <c r="L38" s="14"/>
    </row>
    <row r="39" spans="2:12" x14ac:dyDescent="0.35">
      <c r="B39" s="14"/>
      <c r="C39" s="14"/>
      <c r="D39" s="14"/>
      <c r="E39" s="14"/>
      <c r="F39" s="14"/>
      <c r="G39" s="14"/>
      <c r="H39" s="14"/>
      <c r="I39" s="14"/>
      <c r="J39" s="14"/>
      <c r="K39" s="14"/>
      <c r="L39" s="14"/>
    </row>
    <row r="40" spans="2:12" x14ac:dyDescent="0.35">
      <c r="B40" s="14"/>
      <c r="C40" s="14"/>
      <c r="D40" s="14"/>
      <c r="E40" s="14"/>
      <c r="F40" s="14"/>
      <c r="G40" s="14"/>
      <c r="H40" s="14"/>
      <c r="I40" s="14"/>
      <c r="J40" s="14"/>
      <c r="K40" s="14"/>
      <c r="L40" s="14"/>
    </row>
    <row r="41" spans="2:12" x14ac:dyDescent="0.35">
      <c r="B41" s="14"/>
      <c r="C41" s="14"/>
      <c r="D41" s="14"/>
      <c r="E41" s="14"/>
      <c r="F41" s="14"/>
      <c r="G41" s="14"/>
      <c r="H41" s="14"/>
      <c r="I41" s="14"/>
      <c r="J41" s="14"/>
      <c r="K41" s="14"/>
      <c r="L41" s="14"/>
    </row>
    <row r="42" spans="2:12" x14ac:dyDescent="0.35">
      <c r="B42" s="14"/>
      <c r="C42" s="14"/>
      <c r="D42" s="14"/>
      <c r="E42" s="14"/>
      <c r="F42" s="14"/>
      <c r="G42" s="14"/>
      <c r="H42" s="14"/>
      <c r="I42" s="14"/>
      <c r="J42" s="14"/>
      <c r="K42" s="14"/>
      <c r="L42" s="14"/>
    </row>
    <row r="43" spans="2:12" x14ac:dyDescent="0.35">
      <c r="B43" s="14"/>
      <c r="C43" s="14"/>
      <c r="D43" s="14"/>
      <c r="E43" s="14"/>
      <c r="F43" s="14"/>
      <c r="G43" s="14"/>
      <c r="H43" s="14"/>
      <c r="I43" s="14"/>
      <c r="J43" s="14"/>
      <c r="K43" s="14"/>
      <c r="L43" s="14"/>
    </row>
    <row r="44" spans="2:12" x14ac:dyDescent="0.35">
      <c r="B44" s="14"/>
      <c r="C44" s="14"/>
      <c r="D44" s="14"/>
      <c r="E44" s="14"/>
      <c r="F44" s="14"/>
      <c r="G44" s="14"/>
      <c r="H44" s="14"/>
      <c r="I44" s="14"/>
      <c r="J44" s="14"/>
      <c r="K44" s="14"/>
      <c r="L44" s="14"/>
    </row>
    <row r="45" spans="2:12" x14ac:dyDescent="0.35">
      <c r="B45" s="14"/>
      <c r="C45" s="14"/>
      <c r="D45" s="14"/>
      <c r="E45" s="14"/>
      <c r="F45" s="14"/>
      <c r="G45" s="14"/>
      <c r="H45" s="14"/>
      <c r="I45" s="14"/>
      <c r="J45" s="14"/>
      <c r="K45" s="14"/>
      <c r="L45" s="14"/>
    </row>
    <row r="46" spans="2:12" x14ac:dyDescent="0.35">
      <c r="B46" s="14"/>
      <c r="C46" s="14"/>
      <c r="D46" s="14"/>
      <c r="E46" s="14"/>
      <c r="F46" s="14"/>
      <c r="G46" s="14"/>
      <c r="H46" s="14"/>
      <c r="I46" s="14"/>
      <c r="J46" s="14"/>
      <c r="K46" s="14"/>
      <c r="L46" s="14"/>
    </row>
    <row r="47" spans="2:12" x14ac:dyDescent="0.35">
      <c r="B47" s="14"/>
      <c r="C47" s="14"/>
      <c r="D47" s="14"/>
      <c r="E47" s="14"/>
      <c r="F47" s="14"/>
      <c r="G47" s="14"/>
      <c r="H47" s="14"/>
      <c r="I47" s="14"/>
      <c r="J47" s="14"/>
      <c r="K47" s="14"/>
      <c r="L47" s="14"/>
    </row>
    <row r="48" spans="2:12" x14ac:dyDescent="0.35">
      <c r="B48" s="14"/>
      <c r="C48" s="14"/>
      <c r="D48" s="14"/>
      <c r="E48" s="14"/>
      <c r="F48" s="14"/>
      <c r="G48" s="14"/>
      <c r="H48" s="14"/>
      <c r="I48" s="14"/>
      <c r="J48" s="14"/>
      <c r="K48" s="14"/>
      <c r="L48" s="14"/>
    </row>
    <row r="49" spans="2:12" x14ac:dyDescent="0.35">
      <c r="B49" s="14"/>
      <c r="C49" s="14"/>
      <c r="D49" s="14"/>
      <c r="E49" s="14"/>
      <c r="F49" s="14"/>
      <c r="G49" s="14"/>
      <c r="H49" s="14"/>
      <c r="I49" s="14"/>
      <c r="J49" s="14"/>
      <c r="K49" s="14"/>
      <c r="L49" s="14"/>
    </row>
    <row r="50" spans="2:12" x14ac:dyDescent="0.35">
      <c r="B50" s="14"/>
      <c r="C50" s="14"/>
      <c r="D50" s="14"/>
      <c r="E50" s="14"/>
      <c r="F50" s="14"/>
      <c r="G50" s="14"/>
      <c r="H50" s="14"/>
      <c r="I50" s="14"/>
      <c r="J50" s="14"/>
      <c r="K50" s="14"/>
      <c r="L50" s="14"/>
    </row>
    <row r="51" spans="2:12" x14ac:dyDescent="0.35">
      <c r="B51" s="14"/>
      <c r="C51" s="14"/>
      <c r="D51" s="14"/>
      <c r="E51" s="14"/>
      <c r="F51" s="14"/>
      <c r="G51" s="14"/>
      <c r="H51" s="14"/>
      <c r="I51" s="14"/>
      <c r="J51" s="14"/>
      <c r="K51" s="14"/>
      <c r="L51" s="14"/>
    </row>
    <row r="52" spans="2:12" x14ac:dyDescent="0.35">
      <c r="B52" s="14"/>
      <c r="C52" s="14"/>
      <c r="D52" s="14"/>
      <c r="E52" s="14"/>
      <c r="F52" s="14"/>
      <c r="G52" s="14"/>
      <c r="H52" s="14"/>
      <c r="I52" s="14"/>
      <c r="J52" s="14"/>
      <c r="K52" s="14"/>
      <c r="L52" s="14"/>
    </row>
    <row r="53" spans="2:12" x14ac:dyDescent="0.35">
      <c r="B53" s="14"/>
      <c r="C53" s="14"/>
      <c r="D53" s="14"/>
      <c r="E53" s="14"/>
      <c r="F53" s="14"/>
      <c r="G53" s="14"/>
      <c r="H53" s="14"/>
      <c r="I53" s="14"/>
      <c r="J53" s="14"/>
      <c r="K53" s="14"/>
      <c r="L53" s="14"/>
    </row>
    <row r="54" spans="2:12" x14ac:dyDescent="0.35">
      <c r="B54" s="14"/>
      <c r="C54" s="14"/>
      <c r="D54" s="14"/>
      <c r="E54" s="14"/>
      <c r="F54" s="14"/>
      <c r="G54" s="14"/>
      <c r="H54" s="14"/>
      <c r="I54" s="14"/>
      <c r="J54" s="14"/>
      <c r="K54" s="14"/>
      <c r="L54" s="14"/>
    </row>
    <row r="55" spans="2:12" x14ac:dyDescent="0.35">
      <c r="B55" s="14"/>
      <c r="C55" s="14"/>
      <c r="D55" s="14"/>
      <c r="E55" s="14"/>
      <c r="F55" s="14"/>
      <c r="G55" s="14"/>
      <c r="H55" s="14"/>
      <c r="I55" s="14"/>
      <c r="J55" s="14"/>
      <c r="K55" s="14"/>
      <c r="L55" s="14"/>
    </row>
    <row r="56" spans="2:12" x14ac:dyDescent="0.35">
      <c r="B56" s="14"/>
      <c r="C56" s="14"/>
      <c r="D56" s="14"/>
      <c r="E56" s="14"/>
      <c r="F56" s="14"/>
      <c r="G56" s="14"/>
      <c r="H56" s="14"/>
      <c r="I56" s="14"/>
      <c r="J56" s="14"/>
      <c r="K56" s="14"/>
      <c r="L56" s="14"/>
    </row>
    <row r="57" spans="2:12" x14ac:dyDescent="0.35">
      <c r="B57" s="14"/>
      <c r="C57" s="14"/>
      <c r="D57" s="14"/>
      <c r="E57" s="14"/>
      <c r="F57" s="14"/>
      <c r="G57" s="14"/>
      <c r="H57" s="14"/>
      <c r="I57" s="14"/>
      <c r="J57" s="14"/>
      <c r="K57" s="14"/>
      <c r="L57" s="14"/>
    </row>
    <row r="58" spans="2:12" x14ac:dyDescent="0.35">
      <c r="B58" s="14"/>
      <c r="C58" s="14"/>
      <c r="D58" s="14"/>
      <c r="E58" s="14"/>
      <c r="F58" s="14"/>
      <c r="G58" s="14"/>
      <c r="H58" s="14"/>
      <c r="I58" s="14"/>
      <c r="J58" s="14"/>
      <c r="K58" s="14"/>
      <c r="L58" s="14"/>
    </row>
    <row r="59" spans="2:12" x14ac:dyDescent="0.35">
      <c r="B59" s="14"/>
      <c r="C59" s="14"/>
      <c r="D59" s="14"/>
      <c r="E59" s="14"/>
      <c r="F59" s="14"/>
      <c r="G59" s="14"/>
      <c r="H59" s="14"/>
      <c r="I59" s="14"/>
      <c r="J59" s="14"/>
      <c r="K59" s="14"/>
      <c r="L59" s="14"/>
    </row>
    <row r="60" spans="2:12" x14ac:dyDescent="0.35">
      <c r="B60" s="14"/>
      <c r="C60" s="14"/>
      <c r="D60" s="14"/>
      <c r="E60" s="14"/>
      <c r="F60" s="14"/>
      <c r="G60" s="14"/>
      <c r="H60" s="14"/>
      <c r="I60" s="14"/>
      <c r="J60" s="14"/>
      <c r="K60" s="14"/>
      <c r="L60" s="14"/>
    </row>
    <row r="61" spans="2:12" x14ac:dyDescent="0.35">
      <c r="B61" s="14"/>
      <c r="C61" s="14"/>
      <c r="D61" s="14"/>
      <c r="E61" s="14"/>
      <c r="F61" s="14"/>
      <c r="G61" s="14"/>
      <c r="H61" s="14"/>
      <c r="I61" s="14"/>
      <c r="J61" s="14"/>
      <c r="K61" s="14"/>
      <c r="L61" s="14"/>
    </row>
    <row r="62" spans="2:12" x14ac:dyDescent="0.35">
      <c r="B62" s="14"/>
      <c r="C62" s="14"/>
      <c r="D62" s="14"/>
      <c r="E62" s="14"/>
      <c r="F62" s="14"/>
      <c r="G62" s="14"/>
      <c r="H62" s="14"/>
      <c r="I62" s="14"/>
      <c r="J62" s="14"/>
      <c r="K62" s="14"/>
      <c r="L62" s="14"/>
    </row>
    <row r="63" spans="2:12" x14ac:dyDescent="0.35">
      <c r="B63" s="14"/>
      <c r="C63" s="14"/>
      <c r="D63" s="14"/>
      <c r="E63" s="14"/>
      <c r="F63" s="14"/>
      <c r="G63" s="14"/>
      <c r="H63" s="14"/>
      <c r="I63" s="14"/>
      <c r="J63" s="14"/>
      <c r="K63" s="14"/>
      <c r="L63" s="14"/>
    </row>
    <row r="64" spans="2:12" x14ac:dyDescent="0.35">
      <c r="B64" s="14"/>
      <c r="C64" s="14"/>
      <c r="D64" s="14"/>
      <c r="E64" s="14"/>
      <c r="F64" s="14"/>
      <c r="G64" s="14"/>
      <c r="H64" s="14"/>
      <c r="I64" s="14"/>
      <c r="J64" s="14"/>
      <c r="K64" s="14"/>
      <c r="L64" s="14"/>
    </row>
    <row r="65" spans="2:12" x14ac:dyDescent="0.35">
      <c r="B65" s="14"/>
      <c r="C65" s="14"/>
      <c r="D65" s="14"/>
      <c r="E65" s="14"/>
      <c r="F65" s="14"/>
      <c r="G65" s="14"/>
      <c r="H65" s="14"/>
      <c r="I65" s="14"/>
      <c r="J65" s="14"/>
      <c r="K65" s="14"/>
      <c r="L65" s="14"/>
    </row>
    <row r="66" spans="2:12" x14ac:dyDescent="0.35">
      <c r="B66" s="14"/>
      <c r="C66" s="14"/>
      <c r="D66" s="14"/>
      <c r="E66" s="14"/>
      <c r="F66" s="14"/>
      <c r="G66" s="14"/>
      <c r="H66" s="14"/>
      <c r="I66" s="14"/>
      <c r="J66" s="14"/>
      <c r="K66" s="14"/>
      <c r="L66" s="14"/>
    </row>
    <row r="67" spans="2:12" x14ac:dyDescent="0.35">
      <c r="B67" s="14"/>
      <c r="C67" s="14"/>
      <c r="D67" s="14"/>
      <c r="E67" s="14"/>
      <c r="F67" s="14"/>
      <c r="G67" s="14"/>
      <c r="H67" s="14"/>
      <c r="I67" s="14"/>
      <c r="J67" s="14"/>
      <c r="K67" s="14"/>
      <c r="L67" s="14"/>
    </row>
    <row r="68" spans="2:12" x14ac:dyDescent="0.35">
      <c r="B68" s="14"/>
      <c r="C68" s="14"/>
      <c r="D68" s="14"/>
      <c r="E68" s="14"/>
      <c r="F68" s="14"/>
      <c r="G68" s="14"/>
      <c r="H68" s="14"/>
      <c r="I68" s="14"/>
      <c r="J68" s="14"/>
      <c r="K68" s="14"/>
      <c r="L68" s="14"/>
    </row>
    <row r="69" spans="2:12" x14ac:dyDescent="0.35">
      <c r="B69" s="14"/>
      <c r="C69" s="14"/>
      <c r="D69" s="14"/>
      <c r="E69" s="14"/>
      <c r="F69" s="14"/>
      <c r="G69" s="14"/>
      <c r="H69" s="14"/>
      <c r="I69" s="14"/>
      <c r="J69" s="14"/>
      <c r="K69" s="14"/>
      <c r="L69" s="14"/>
    </row>
    <row r="70" spans="2:12" x14ac:dyDescent="0.35">
      <c r="B70" s="14"/>
      <c r="C70" s="14"/>
      <c r="D70" s="14"/>
      <c r="E70" s="14"/>
      <c r="F70" s="14"/>
      <c r="G70" s="14"/>
      <c r="H70" s="14"/>
      <c r="I70" s="14"/>
      <c r="J70" s="14"/>
      <c r="K70" s="14"/>
      <c r="L70" s="14"/>
    </row>
    <row r="71" spans="2:12" x14ac:dyDescent="0.35">
      <c r="B71" s="14"/>
      <c r="C71" s="14"/>
      <c r="D71" s="14"/>
      <c r="E71" s="14"/>
      <c r="F71" s="14"/>
      <c r="G71" s="14"/>
      <c r="H71" s="14"/>
      <c r="I71" s="14"/>
      <c r="J71" s="14"/>
      <c r="K71" s="14"/>
      <c r="L71" s="14"/>
    </row>
    <row r="72" spans="2:12" x14ac:dyDescent="0.35">
      <c r="B72" s="14"/>
      <c r="C72" s="14"/>
      <c r="D72" s="14"/>
      <c r="E72" s="14"/>
      <c r="F72" s="14"/>
      <c r="G72" s="14"/>
      <c r="H72" s="14"/>
      <c r="I72" s="14"/>
      <c r="J72" s="14"/>
      <c r="K72" s="14"/>
      <c r="L72" s="14"/>
    </row>
    <row r="73" spans="2:12" x14ac:dyDescent="0.35">
      <c r="B73" s="14"/>
      <c r="C73" s="14"/>
      <c r="D73" s="14"/>
      <c r="E73" s="14"/>
      <c r="F73" s="14"/>
      <c r="G73" s="14"/>
      <c r="H73" s="14"/>
      <c r="I73" s="14"/>
      <c r="J73" s="14"/>
      <c r="K73" s="14"/>
      <c r="L73" s="14"/>
    </row>
    <row r="74" spans="2:12" x14ac:dyDescent="0.35">
      <c r="B74" s="14"/>
      <c r="C74" s="14"/>
      <c r="D74" s="14"/>
      <c r="E74" s="14"/>
      <c r="F74" s="14"/>
      <c r="G74" s="14"/>
      <c r="H74" s="14"/>
      <c r="I74" s="14"/>
      <c r="J74" s="14"/>
      <c r="K74" s="14"/>
      <c r="L74" s="14"/>
    </row>
    <row r="75" spans="2:12" x14ac:dyDescent="0.35">
      <c r="B75" s="14"/>
      <c r="C75" s="14"/>
      <c r="D75" s="14"/>
      <c r="E75" s="14"/>
      <c r="F75" s="14"/>
      <c r="G75" s="14"/>
      <c r="H75" s="14"/>
      <c r="I75" s="14"/>
      <c r="J75" s="14"/>
      <c r="K75" s="14"/>
      <c r="L75" s="14"/>
    </row>
    <row r="76" spans="2:12" x14ac:dyDescent="0.35">
      <c r="B76" s="14"/>
      <c r="C76" s="14"/>
      <c r="D76" s="14"/>
      <c r="E76" s="14"/>
      <c r="F76" s="14"/>
      <c r="G76" s="14"/>
      <c r="H76" s="14"/>
      <c r="I76" s="14"/>
      <c r="J76" s="14"/>
      <c r="K76" s="14"/>
      <c r="L76" s="14"/>
    </row>
    <row r="77" spans="2:12" x14ac:dyDescent="0.35">
      <c r="B77" s="14"/>
      <c r="C77" s="14"/>
      <c r="D77" s="14"/>
      <c r="E77" s="14"/>
      <c r="F77" s="14"/>
      <c r="G77" s="14"/>
      <c r="H77" s="14"/>
      <c r="I77" s="14"/>
      <c r="J77" s="14"/>
      <c r="K77" s="14"/>
      <c r="L77" s="14"/>
    </row>
    <row r="78" spans="2:12" x14ac:dyDescent="0.35">
      <c r="B78" s="14"/>
      <c r="C78" s="14"/>
      <c r="D78" s="14"/>
      <c r="E78" s="14"/>
      <c r="F78" s="14"/>
      <c r="G78" s="14"/>
      <c r="H78" s="14"/>
      <c r="I78" s="14"/>
      <c r="J78" s="14"/>
      <c r="K78" s="14"/>
      <c r="L78" s="14"/>
    </row>
    <row r="79" spans="2:12" x14ac:dyDescent="0.35">
      <c r="B79" s="14"/>
      <c r="C79" s="14"/>
      <c r="D79" s="14"/>
      <c r="E79" s="14"/>
      <c r="F79" s="14"/>
      <c r="G79" s="14"/>
      <c r="H79" s="14"/>
      <c r="I79" s="14"/>
      <c r="J79" s="14"/>
      <c r="K79" s="14"/>
      <c r="L79" s="14"/>
    </row>
    <row r="80" spans="2:12" x14ac:dyDescent="0.35">
      <c r="B80" s="14"/>
      <c r="C80" s="14"/>
      <c r="D80" s="14"/>
      <c r="E80" s="14"/>
      <c r="F80" s="14"/>
      <c r="G80" s="14"/>
      <c r="H80" s="14"/>
      <c r="I80" s="14"/>
      <c r="J80" s="14"/>
      <c r="K80" s="14"/>
      <c r="L80" s="14"/>
    </row>
    <row r="81" spans="2:12" x14ac:dyDescent="0.35">
      <c r="B81" s="14"/>
      <c r="C81" s="14"/>
      <c r="D81" s="14"/>
      <c r="E81" s="14"/>
      <c r="F81" s="14"/>
      <c r="G81" s="14"/>
      <c r="H81" s="14"/>
      <c r="I81" s="14"/>
      <c r="J81" s="14"/>
      <c r="K81" s="14"/>
      <c r="L81" s="14"/>
    </row>
    <row r="82" spans="2:12" x14ac:dyDescent="0.35">
      <c r="B82" s="14"/>
      <c r="C82" s="14"/>
      <c r="D82" s="14"/>
      <c r="E82" s="14"/>
      <c r="F82" s="14"/>
      <c r="G82" s="14"/>
      <c r="H82" s="14"/>
      <c r="I82" s="14"/>
      <c r="J82" s="14"/>
      <c r="K82" s="14"/>
      <c r="L82" s="14"/>
    </row>
    <row r="83" spans="2:12" x14ac:dyDescent="0.35">
      <c r="B83" s="14"/>
      <c r="C83" s="14"/>
      <c r="D83" s="14"/>
      <c r="E83" s="14"/>
      <c r="F83" s="14"/>
      <c r="G83" s="14"/>
      <c r="H83" s="14"/>
      <c r="I83" s="14"/>
      <c r="J83" s="14"/>
      <c r="K83" s="14"/>
      <c r="L83" s="14"/>
    </row>
    <row r="84" spans="2:12" x14ac:dyDescent="0.35">
      <c r="B84" s="14"/>
      <c r="C84" s="14"/>
      <c r="D84" s="14"/>
      <c r="E84" s="14"/>
      <c r="F84" s="14"/>
      <c r="G84" s="14"/>
      <c r="H84" s="14"/>
      <c r="I84" s="14"/>
      <c r="J84" s="14"/>
      <c r="K84" s="14"/>
      <c r="L84" s="14"/>
    </row>
    <row r="85" spans="2:12" x14ac:dyDescent="0.35">
      <c r="B85" s="14"/>
      <c r="C85" s="14"/>
      <c r="D85" s="14"/>
      <c r="E85" s="14"/>
      <c r="F85" s="14"/>
      <c r="G85" s="14"/>
      <c r="H85" s="14"/>
      <c r="I85" s="14"/>
      <c r="J85" s="14"/>
      <c r="K85" s="14"/>
      <c r="L85" s="14"/>
    </row>
    <row r="86" spans="2:12" x14ac:dyDescent="0.35">
      <c r="B86" s="14"/>
      <c r="C86" s="14"/>
      <c r="D86" s="14"/>
      <c r="E86" s="14"/>
      <c r="F86" s="14"/>
      <c r="G86" s="14"/>
      <c r="H86" s="14"/>
      <c r="I86" s="14"/>
      <c r="J86" s="14"/>
      <c r="K86" s="14"/>
      <c r="L86" s="14"/>
    </row>
    <row r="87" spans="2:12" x14ac:dyDescent="0.35">
      <c r="B87" s="14"/>
      <c r="C87" s="14"/>
      <c r="D87" s="14"/>
      <c r="E87" s="14"/>
      <c r="F87" s="14"/>
      <c r="G87" s="14"/>
      <c r="H87" s="14"/>
      <c r="I87" s="14"/>
      <c r="J87" s="14"/>
      <c r="K87" s="14"/>
      <c r="L87" s="14"/>
    </row>
    <row r="88" spans="2:12" x14ac:dyDescent="0.35">
      <c r="B88" s="14"/>
      <c r="C88" s="14"/>
      <c r="D88" s="14"/>
      <c r="E88" s="14"/>
      <c r="F88" s="14"/>
      <c r="G88" s="14"/>
      <c r="H88" s="14"/>
      <c r="I88" s="14"/>
      <c r="J88" s="14"/>
      <c r="K88" s="14"/>
      <c r="L88" s="14"/>
    </row>
    <row r="89" spans="2:12" x14ac:dyDescent="0.35">
      <c r="B89" s="14"/>
      <c r="C89" s="14"/>
      <c r="D89" s="14"/>
      <c r="E89" s="14"/>
      <c r="F89" s="14"/>
      <c r="G89" s="14"/>
      <c r="H89" s="14"/>
      <c r="I89" s="14"/>
      <c r="J89" s="14"/>
      <c r="K89" s="14"/>
      <c r="L89" s="14"/>
    </row>
    <row r="90" spans="2:12" x14ac:dyDescent="0.35">
      <c r="B90" s="14"/>
      <c r="C90" s="14"/>
      <c r="D90" s="14"/>
      <c r="E90" s="14"/>
      <c r="F90" s="14"/>
      <c r="G90" s="14"/>
      <c r="H90" s="14"/>
      <c r="I90" s="14"/>
      <c r="J90" s="14"/>
      <c r="K90" s="14"/>
      <c r="L90" s="14"/>
    </row>
    <row r="91" spans="2:12" x14ac:dyDescent="0.35">
      <c r="B91" s="14"/>
      <c r="C91" s="14"/>
      <c r="D91" s="14"/>
      <c r="E91" s="14"/>
      <c r="F91" s="14"/>
      <c r="G91" s="14"/>
      <c r="H91" s="14"/>
      <c r="I91" s="14"/>
      <c r="J91" s="14"/>
      <c r="K91" s="14"/>
      <c r="L91" s="14"/>
    </row>
    <row r="92" spans="2:12" x14ac:dyDescent="0.35">
      <c r="B92" s="14"/>
      <c r="C92" s="14"/>
      <c r="D92" s="14"/>
      <c r="E92" s="14"/>
      <c r="F92" s="14"/>
      <c r="G92" s="14"/>
      <c r="H92" s="14"/>
      <c r="I92" s="14"/>
      <c r="J92" s="14"/>
      <c r="K92" s="14"/>
      <c r="L92" s="14"/>
    </row>
    <row r="93" spans="2:12" x14ac:dyDescent="0.35">
      <c r="B93" s="14"/>
      <c r="C93" s="14"/>
      <c r="D93" s="14"/>
      <c r="E93" s="14"/>
      <c r="F93" s="14"/>
      <c r="G93" s="14"/>
      <c r="H93" s="14"/>
      <c r="I93" s="14"/>
      <c r="J93" s="14"/>
      <c r="K93" s="14"/>
      <c r="L93" s="14"/>
    </row>
    <row r="94" spans="2:12" x14ac:dyDescent="0.35">
      <c r="B94" s="14"/>
      <c r="C94" s="14"/>
      <c r="D94" s="14"/>
      <c r="E94" s="14"/>
      <c r="F94" s="14"/>
      <c r="G94" s="14"/>
      <c r="H94" s="14"/>
      <c r="I94" s="14"/>
      <c r="J94" s="14"/>
      <c r="K94" s="14"/>
      <c r="L94" s="14"/>
    </row>
    <row r="95" spans="2:12" x14ac:dyDescent="0.35">
      <c r="B95" s="14"/>
      <c r="C95" s="14"/>
      <c r="D95" s="14"/>
      <c r="E95" s="14"/>
      <c r="F95" s="14"/>
      <c r="G95" s="14"/>
      <c r="H95" s="14"/>
      <c r="I95" s="14"/>
      <c r="J95" s="14"/>
      <c r="K95" s="14"/>
      <c r="L95" s="14"/>
    </row>
    <row r="96" spans="2:12" x14ac:dyDescent="0.35">
      <c r="B96" s="14"/>
      <c r="C96" s="14"/>
      <c r="D96" s="14"/>
      <c r="E96" s="14"/>
      <c r="F96" s="14"/>
      <c r="G96" s="14"/>
      <c r="H96" s="14"/>
      <c r="I96" s="14"/>
      <c r="J96" s="14"/>
      <c r="K96" s="14"/>
      <c r="L96" s="14"/>
    </row>
    <row r="97" spans="2:12" x14ac:dyDescent="0.35">
      <c r="B97" s="14"/>
      <c r="C97" s="14"/>
      <c r="D97" s="14"/>
      <c r="E97" s="14"/>
      <c r="F97" s="14"/>
      <c r="G97" s="14"/>
      <c r="H97" s="14"/>
      <c r="I97" s="14"/>
      <c r="J97" s="14"/>
      <c r="K97" s="14"/>
      <c r="L97" s="14"/>
    </row>
    <row r="98" spans="2:12" x14ac:dyDescent="0.35">
      <c r="B98" s="14"/>
      <c r="C98" s="14"/>
      <c r="D98" s="14"/>
      <c r="E98" s="14"/>
      <c r="F98" s="14"/>
      <c r="G98" s="14"/>
      <c r="H98" s="14"/>
      <c r="I98" s="14"/>
      <c r="J98" s="14"/>
      <c r="K98" s="14"/>
      <c r="L98" s="14"/>
    </row>
    <row r="99" spans="2:12" x14ac:dyDescent="0.35">
      <c r="B99" s="14"/>
      <c r="C99" s="14"/>
      <c r="D99" s="14"/>
      <c r="E99" s="14"/>
      <c r="F99" s="14"/>
      <c r="G99" s="14"/>
      <c r="H99" s="14"/>
      <c r="I99" s="14"/>
      <c r="J99" s="14"/>
      <c r="K99" s="14"/>
      <c r="L99" s="14"/>
    </row>
    <row r="100" spans="2:12" x14ac:dyDescent="0.35">
      <c r="B100" s="14"/>
      <c r="C100" s="14"/>
      <c r="D100" s="14"/>
      <c r="E100" s="14"/>
      <c r="F100" s="14"/>
      <c r="G100" s="14"/>
      <c r="H100" s="14"/>
      <c r="I100" s="14"/>
      <c r="J100" s="14"/>
      <c r="K100" s="14"/>
      <c r="L100" s="14"/>
    </row>
    <row r="101" spans="2:12" x14ac:dyDescent="0.35">
      <c r="B101" s="14"/>
      <c r="C101" s="14"/>
      <c r="D101" s="14"/>
      <c r="E101" s="14"/>
      <c r="F101" s="14"/>
      <c r="G101" s="14"/>
      <c r="H101" s="14"/>
      <c r="I101" s="14"/>
      <c r="J101" s="14"/>
      <c r="K101" s="14"/>
      <c r="L101" s="14"/>
    </row>
    <row r="102" spans="2:12" x14ac:dyDescent="0.35">
      <c r="B102" s="14"/>
      <c r="C102" s="14"/>
      <c r="D102" s="14"/>
      <c r="E102" s="14"/>
      <c r="F102" s="14"/>
      <c r="G102" s="14"/>
      <c r="H102" s="14"/>
      <c r="I102" s="14"/>
      <c r="J102" s="14"/>
      <c r="K102" s="14"/>
      <c r="L102" s="14"/>
    </row>
    <row r="103" spans="2:12" x14ac:dyDescent="0.35">
      <c r="B103" s="14"/>
      <c r="C103" s="14"/>
      <c r="D103" s="14"/>
      <c r="E103" s="14"/>
      <c r="F103" s="14"/>
      <c r="G103" s="14"/>
      <c r="H103" s="14"/>
      <c r="I103" s="14"/>
      <c r="J103" s="14"/>
      <c r="K103" s="14"/>
      <c r="L103" s="14"/>
    </row>
    <row r="104" spans="2:12" x14ac:dyDescent="0.35">
      <c r="B104" s="14"/>
      <c r="C104" s="14"/>
      <c r="D104" s="14"/>
      <c r="E104" s="14"/>
      <c r="F104" s="14"/>
      <c r="G104" s="14"/>
      <c r="H104" s="14"/>
      <c r="I104" s="14"/>
      <c r="J104" s="14"/>
      <c r="K104" s="14"/>
      <c r="L104" s="14"/>
    </row>
    <row r="105" spans="2:12" x14ac:dyDescent="0.35">
      <c r="B105" s="14"/>
      <c r="C105" s="14"/>
      <c r="D105" s="14"/>
      <c r="E105" s="14"/>
      <c r="F105" s="14"/>
      <c r="G105" s="14"/>
      <c r="H105" s="14"/>
      <c r="I105" s="14"/>
      <c r="J105" s="14"/>
      <c r="K105" s="14"/>
      <c r="L105" s="14"/>
    </row>
    <row r="106" spans="2:12" x14ac:dyDescent="0.35">
      <c r="B106" s="14"/>
      <c r="C106" s="14"/>
      <c r="D106" s="14"/>
      <c r="E106" s="14"/>
      <c r="F106" s="14"/>
      <c r="G106" s="14"/>
      <c r="H106" s="14"/>
      <c r="I106" s="14"/>
      <c r="J106" s="14"/>
      <c r="K106" s="14"/>
      <c r="L106" s="14"/>
    </row>
    <row r="107" spans="2:12" x14ac:dyDescent="0.35">
      <c r="B107" s="14"/>
      <c r="C107" s="14"/>
      <c r="D107" s="14"/>
      <c r="E107" s="14"/>
      <c r="F107" s="14"/>
      <c r="G107" s="14"/>
      <c r="H107" s="14"/>
      <c r="I107" s="14"/>
      <c r="J107" s="14"/>
      <c r="K107" s="14"/>
      <c r="L107" s="14"/>
    </row>
    <row r="108" spans="2:12" x14ac:dyDescent="0.35">
      <c r="B108" s="14"/>
      <c r="C108" s="14"/>
      <c r="D108" s="14"/>
      <c r="E108" s="14"/>
      <c r="F108" s="14"/>
      <c r="G108" s="14"/>
      <c r="H108" s="14"/>
      <c r="I108" s="14"/>
      <c r="J108" s="14"/>
      <c r="K108" s="14"/>
      <c r="L108" s="14"/>
    </row>
    <row r="109" spans="2:12" x14ac:dyDescent="0.35">
      <c r="B109" s="14"/>
      <c r="C109" s="14"/>
      <c r="D109" s="14"/>
      <c r="E109" s="14"/>
      <c r="F109" s="14"/>
      <c r="G109" s="14"/>
      <c r="H109" s="14"/>
      <c r="I109" s="14"/>
      <c r="J109" s="14"/>
      <c r="K109" s="14"/>
      <c r="L109" s="14"/>
    </row>
    <row r="110" spans="2:12" x14ac:dyDescent="0.35">
      <c r="B110" s="14"/>
      <c r="C110" s="14"/>
      <c r="D110" s="14"/>
      <c r="E110" s="14"/>
      <c r="F110" s="14"/>
      <c r="G110" s="14"/>
      <c r="H110" s="14"/>
      <c r="I110" s="14"/>
      <c r="J110" s="14"/>
      <c r="K110" s="14"/>
      <c r="L110" s="14"/>
    </row>
    <row r="111" spans="2:12" x14ac:dyDescent="0.35">
      <c r="B111" s="14"/>
      <c r="C111" s="14"/>
      <c r="D111" s="14"/>
      <c r="E111" s="14"/>
      <c r="F111" s="14"/>
      <c r="G111" s="14"/>
      <c r="H111" s="14"/>
      <c r="I111" s="14"/>
      <c r="J111" s="14"/>
      <c r="K111" s="14"/>
      <c r="L111" s="14"/>
    </row>
    <row r="112" spans="2:12" x14ac:dyDescent="0.35">
      <c r="B112" s="14"/>
      <c r="C112" s="14"/>
      <c r="D112" s="14"/>
      <c r="E112" s="14"/>
      <c r="F112" s="14"/>
      <c r="G112" s="14"/>
      <c r="H112" s="14"/>
      <c r="I112" s="14"/>
      <c r="J112" s="14"/>
      <c r="K112" s="14"/>
      <c r="L112" s="14"/>
    </row>
    <row r="113" spans="2:12" x14ac:dyDescent="0.35">
      <c r="B113" s="14"/>
      <c r="C113" s="14"/>
      <c r="D113" s="14"/>
      <c r="E113" s="14"/>
      <c r="F113" s="14"/>
      <c r="G113" s="14"/>
      <c r="H113" s="14"/>
      <c r="I113" s="14"/>
      <c r="J113" s="14"/>
      <c r="K113" s="14"/>
      <c r="L113" s="14"/>
    </row>
    <row r="114" spans="2:12" x14ac:dyDescent="0.35">
      <c r="B114" s="14"/>
      <c r="C114" s="14"/>
      <c r="D114" s="14"/>
      <c r="E114" s="14"/>
      <c r="F114" s="14"/>
      <c r="G114" s="14"/>
      <c r="H114" s="14"/>
      <c r="I114" s="14"/>
      <c r="J114" s="14"/>
      <c r="K114" s="14"/>
      <c r="L114" s="14"/>
    </row>
    <row r="115" spans="2:12" x14ac:dyDescent="0.35">
      <c r="B115" s="14"/>
      <c r="C115" s="14"/>
      <c r="D115" s="14"/>
      <c r="E115" s="14"/>
      <c r="F115" s="14"/>
      <c r="G115" s="14"/>
      <c r="H115" s="14"/>
      <c r="I115" s="14"/>
      <c r="J115" s="14"/>
      <c r="K115" s="14"/>
      <c r="L115" s="14"/>
    </row>
    <row r="116" spans="2:12" x14ac:dyDescent="0.35">
      <c r="B116" s="14"/>
      <c r="C116" s="14"/>
      <c r="D116" s="14"/>
      <c r="E116" s="14"/>
      <c r="F116" s="14"/>
      <c r="G116" s="14"/>
      <c r="H116" s="14"/>
      <c r="I116" s="14"/>
      <c r="J116" s="14"/>
      <c r="K116" s="14"/>
      <c r="L116" s="14"/>
    </row>
    <row r="117" spans="2:12" x14ac:dyDescent="0.35">
      <c r="B117" s="14"/>
      <c r="C117" s="14"/>
      <c r="D117" s="14"/>
      <c r="E117" s="14"/>
      <c r="F117" s="14"/>
      <c r="G117" s="14"/>
      <c r="H117" s="14"/>
      <c r="I117" s="14"/>
      <c r="J117" s="14"/>
      <c r="K117" s="14"/>
      <c r="L117" s="14"/>
    </row>
    <row r="118" spans="2:12" x14ac:dyDescent="0.35">
      <c r="B118" s="14"/>
      <c r="C118" s="14"/>
      <c r="D118" s="14"/>
      <c r="E118" s="14"/>
      <c r="F118" s="14"/>
      <c r="G118" s="14"/>
      <c r="H118" s="14"/>
      <c r="I118" s="14"/>
      <c r="J118" s="14"/>
      <c r="K118" s="14"/>
      <c r="L118" s="14"/>
    </row>
    <row r="119" spans="2:12" x14ac:dyDescent="0.35">
      <c r="B119" s="14"/>
      <c r="C119" s="14"/>
      <c r="D119" s="14"/>
      <c r="E119" s="14"/>
      <c r="F119" s="14"/>
      <c r="G119" s="14"/>
      <c r="H119" s="14"/>
      <c r="I119" s="14"/>
      <c r="J119" s="14"/>
      <c r="K119" s="14"/>
      <c r="L119" s="14"/>
    </row>
    <row r="120" spans="2:12" x14ac:dyDescent="0.35">
      <c r="B120" s="14"/>
      <c r="C120" s="14"/>
      <c r="D120" s="14"/>
      <c r="E120" s="14"/>
      <c r="F120" s="14"/>
      <c r="G120" s="14"/>
      <c r="H120" s="14"/>
      <c r="I120" s="14"/>
      <c r="J120" s="14"/>
      <c r="K120" s="14"/>
      <c r="L120" s="14"/>
    </row>
    <row r="121" spans="2:12" x14ac:dyDescent="0.35">
      <c r="B121" s="14"/>
      <c r="C121" s="14"/>
      <c r="D121" s="14"/>
      <c r="E121" s="14"/>
      <c r="F121" s="14"/>
      <c r="G121" s="14"/>
      <c r="H121" s="14"/>
      <c r="I121" s="14"/>
      <c r="J121" s="14"/>
      <c r="K121" s="14"/>
      <c r="L121" s="14"/>
    </row>
    <row r="122" spans="2:12" x14ac:dyDescent="0.35">
      <c r="B122" s="14"/>
      <c r="C122" s="14"/>
      <c r="D122" s="14"/>
      <c r="E122" s="14"/>
      <c r="F122" s="14"/>
      <c r="G122" s="14"/>
      <c r="H122" s="14"/>
      <c r="I122" s="14"/>
      <c r="J122" s="14"/>
      <c r="K122" s="14"/>
      <c r="L122" s="14"/>
    </row>
    <row r="123" spans="2:12" x14ac:dyDescent="0.35">
      <c r="B123" s="14"/>
      <c r="C123" s="14"/>
      <c r="D123" s="14"/>
      <c r="E123" s="14"/>
      <c r="F123" s="14"/>
      <c r="G123" s="14"/>
      <c r="H123" s="14"/>
      <c r="I123" s="14"/>
      <c r="J123" s="14"/>
      <c r="K123" s="14"/>
      <c r="L123" s="14"/>
    </row>
    <row r="124" spans="2:12" x14ac:dyDescent="0.35">
      <c r="B124" s="14"/>
      <c r="C124" s="14"/>
      <c r="D124" s="14"/>
      <c r="E124" s="14"/>
      <c r="F124" s="14"/>
      <c r="G124" s="14"/>
      <c r="H124" s="14"/>
      <c r="I124" s="14"/>
      <c r="J124" s="14"/>
      <c r="K124" s="14"/>
      <c r="L124" s="14"/>
    </row>
    <row r="125" spans="2:12" x14ac:dyDescent="0.35">
      <c r="B125" s="14"/>
      <c r="C125" s="14"/>
      <c r="D125" s="14"/>
      <c r="E125" s="14"/>
      <c r="F125" s="14"/>
      <c r="G125" s="14"/>
      <c r="H125" s="14"/>
      <c r="I125" s="14"/>
      <c r="J125" s="14"/>
      <c r="K125" s="14"/>
      <c r="L125" s="14"/>
    </row>
    <row r="126" spans="2:12" x14ac:dyDescent="0.35">
      <c r="B126" s="14"/>
      <c r="C126" s="14"/>
      <c r="D126" s="14"/>
      <c r="E126" s="14"/>
      <c r="F126" s="14"/>
      <c r="G126" s="14"/>
      <c r="H126" s="14"/>
      <c r="I126" s="14"/>
      <c r="J126" s="14"/>
      <c r="K126" s="14"/>
      <c r="L126" s="14"/>
    </row>
    <row r="127" spans="2:12" x14ac:dyDescent="0.35">
      <c r="B127" s="14"/>
      <c r="C127" s="14"/>
      <c r="D127" s="14"/>
      <c r="E127" s="14"/>
      <c r="F127" s="14"/>
      <c r="G127" s="14"/>
      <c r="H127" s="14"/>
      <c r="I127" s="14"/>
      <c r="J127" s="14"/>
      <c r="K127" s="14"/>
      <c r="L127" s="14"/>
    </row>
    <row r="128" spans="2:12" x14ac:dyDescent="0.35">
      <c r="B128" s="14"/>
      <c r="C128" s="14"/>
      <c r="D128" s="14"/>
      <c r="E128" s="14"/>
      <c r="F128" s="14"/>
      <c r="G128" s="14"/>
      <c r="H128" s="14"/>
      <c r="I128" s="14"/>
      <c r="J128" s="14"/>
      <c r="K128" s="14"/>
      <c r="L128" s="14"/>
    </row>
    <row r="129" spans="2:12" x14ac:dyDescent="0.35">
      <c r="B129" s="14"/>
      <c r="C129" s="14"/>
      <c r="D129" s="14"/>
      <c r="E129" s="14"/>
      <c r="F129" s="14"/>
      <c r="G129" s="14"/>
      <c r="H129" s="14"/>
      <c r="I129" s="14"/>
      <c r="J129" s="14"/>
      <c r="K129" s="14"/>
      <c r="L129" s="14"/>
    </row>
    <row r="130" spans="2:12" x14ac:dyDescent="0.35">
      <c r="B130" s="14"/>
      <c r="C130" s="14"/>
      <c r="D130" s="14"/>
      <c r="E130" s="14"/>
      <c r="F130" s="14"/>
      <c r="G130" s="14"/>
      <c r="H130" s="14"/>
      <c r="I130" s="14"/>
      <c r="J130" s="14"/>
      <c r="K130" s="14"/>
      <c r="L130" s="14"/>
    </row>
    <row r="131" spans="2:12" x14ac:dyDescent="0.35">
      <c r="B131" s="14"/>
      <c r="C131" s="14"/>
      <c r="D131" s="14"/>
      <c r="E131" s="14"/>
      <c r="F131" s="14"/>
      <c r="G131" s="14"/>
      <c r="H131" s="14"/>
      <c r="I131" s="14"/>
      <c r="J131" s="14"/>
      <c r="K131" s="14"/>
      <c r="L131" s="14"/>
    </row>
    <row r="132" spans="2:12" x14ac:dyDescent="0.35">
      <c r="B132" s="14"/>
      <c r="C132" s="14"/>
      <c r="D132" s="14"/>
      <c r="E132" s="14"/>
      <c r="F132" s="14"/>
      <c r="G132" s="14"/>
      <c r="H132" s="14"/>
      <c r="I132" s="14"/>
      <c r="J132" s="14"/>
      <c r="K132" s="14"/>
      <c r="L132" s="14"/>
    </row>
    <row r="133" spans="2:12" x14ac:dyDescent="0.35">
      <c r="B133" s="14"/>
      <c r="C133" s="14"/>
      <c r="D133" s="14"/>
      <c r="E133" s="14"/>
      <c r="F133" s="14"/>
      <c r="G133" s="14"/>
      <c r="H133" s="14"/>
      <c r="I133" s="14"/>
      <c r="J133" s="14"/>
      <c r="K133" s="14"/>
      <c r="L133" s="14"/>
    </row>
    <row r="134" spans="2:12" x14ac:dyDescent="0.35">
      <c r="B134" s="14"/>
      <c r="C134" s="14"/>
      <c r="D134" s="14"/>
      <c r="E134" s="14"/>
      <c r="F134" s="14"/>
      <c r="G134" s="14"/>
      <c r="H134" s="14"/>
      <c r="I134" s="14"/>
      <c r="J134" s="14"/>
      <c r="K134" s="14"/>
      <c r="L134" s="14"/>
    </row>
    <row r="135" spans="2:12" x14ac:dyDescent="0.35">
      <c r="B135" s="14"/>
      <c r="C135" s="14"/>
      <c r="D135" s="14"/>
      <c r="E135" s="14"/>
      <c r="F135" s="14"/>
      <c r="G135" s="14"/>
      <c r="H135" s="14"/>
      <c r="I135" s="14"/>
      <c r="J135" s="14"/>
      <c r="K135" s="14"/>
      <c r="L135" s="14"/>
    </row>
    <row r="136" spans="2:12" x14ac:dyDescent="0.35">
      <c r="B136" s="14"/>
      <c r="C136" s="14"/>
      <c r="D136" s="14"/>
      <c r="E136" s="14"/>
      <c r="F136" s="14"/>
      <c r="G136" s="14"/>
      <c r="H136" s="14"/>
      <c r="I136" s="14"/>
      <c r="J136" s="14"/>
      <c r="K136" s="14"/>
      <c r="L136" s="14"/>
    </row>
    <row r="137" spans="2:12" x14ac:dyDescent="0.35">
      <c r="B137" s="14"/>
      <c r="C137" s="14"/>
      <c r="D137" s="14"/>
      <c r="E137" s="14"/>
      <c r="F137" s="14"/>
      <c r="G137" s="14"/>
      <c r="H137" s="14"/>
      <c r="I137" s="14"/>
      <c r="J137" s="14"/>
      <c r="K137" s="14"/>
      <c r="L137" s="14"/>
    </row>
    <row r="138" spans="2:12" x14ac:dyDescent="0.35">
      <c r="B138" s="14"/>
      <c r="C138" s="14"/>
      <c r="D138" s="14"/>
      <c r="E138" s="14"/>
      <c r="F138" s="14"/>
      <c r="G138" s="14"/>
      <c r="H138" s="14"/>
      <c r="I138" s="14"/>
      <c r="J138" s="14"/>
      <c r="K138" s="14"/>
      <c r="L138" s="14"/>
    </row>
    <row r="139" spans="2:12" x14ac:dyDescent="0.35">
      <c r="B139" s="14"/>
      <c r="C139" s="14"/>
      <c r="D139" s="14"/>
      <c r="E139" s="14"/>
      <c r="F139" s="14"/>
      <c r="G139" s="14"/>
      <c r="H139" s="14"/>
      <c r="I139" s="14"/>
      <c r="J139" s="14"/>
      <c r="K139" s="14"/>
      <c r="L139" s="14"/>
    </row>
    <row r="140" spans="2:12" x14ac:dyDescent="0.35">
      <c r="B140" s="14"/>
      <c r="C140" s="14"/>
      <c r="D140" s="14"/>
      <c r="E140" s="14"/>
      <c r="F140" s="14"/>
      <c r="G140" s="14"/>
      <c r="H140" s="14"/>
      <c r="I140" s="14"/>
      <c r="J140" s="14"/>
      <c r="K140" s="14"/>
      <c r="L140" s="14"/>
    </row>
    <row r="141" spans="2:12" x14ac:dyDescent="0.35">
      <c r="B141" s="14"/>
      <c r="C141" s="14"/>
      <c r="D141" s="14"/>
      <c r="E141" s="14"/>
      <c r="F141" s="14"/>
      <c r="G141" s="14"/>
      <c r="H141" s="14"/>
      <c r="I141" s="14"/>
      <c r="J141" s="14"/>
      <c r="K141" s="14"/>
      <c r="L141" s="14"/>
    </row>
    <row r="142" spans="2:12" x14ac:dyDescent="0.35">
      <c r="B142" s="14"/>
      <c r="C142" s="14"/>
      <c r="D142" s="14"/>
      <c r="E142" s="14"/>
      <c r="F142" s="14"/>
      <c r="G142" s="14"/>
      <c r="H142" s="14"/>
      <c r="I142" s="14"/>
      <c r="J142" s="14"/>
      <c r="K142" s="14"/>
      <c r="L142" s="14"/>
    </row>
    <row r="143" spans="2:12" x14ac:dyDescent="0.35">
      <c r="B143" s="14"/>
      <c r="C143" s="14"/>
      <c r="D143" s="14"/>
      <c r="E143" s="14"/>
      <c r="F143" s="14"/>
      <c r="G143" s="14"/>
      <c r="H143" s="14"/>
      <c r="I143" s="14"/>
      <c r="J143" s="14"/>
      <c r="K143" s="14"/>
      <c r="L143" s="14"/>
    </row>
    <row r="144" spans="2:12" x14ac:dyDescent="0.35">
      <c r="B144" s="14"/>
      <c r="C144" s="14"/>
      <c r="D144" s="14"/>
      <c r="E144" s="14"/>
      <c r="F144" s="14"/>
      <c r="G144" s="14"/>
      <c r="H144" s="14"/>
      <c r="I144" s="14"/>
      <c r="J144" s="14"/>
      <c r="K144" s="14"/>
      <c r="L144" s="14"/>
    </row>
    <row r="145" spans="2:12" x14ac:dyDescent="0.35">
      <c r="B145" s="14"/>
      <c r="C145" s="14"/>
      <c r="D145" s="14"/>
      <c r="E145" s="14"/>
      <c r="F145" s="14"/>
      <c r="G145" s="14"/>
      <c r="H145" s="14"/>
      <c r="I145" s="14"/>
      <c r="J145" s="14"/>
      <c r="K145" s="14"/>
      <c r="L145" s="14"/>
    </row>
    <row r="146" spans="2:12" x14ac:dyDescent="0.35">
      <c r="B146" s="14"/>
      <c r="C146" s="14"/>
      <c r="D146" s="14"/>
      <c r="E146" s="14"/>
      <c r="F146" s="14"/>
      <c r="G146" s="14"/>
      <c r="H146" s="14"/>
      <c r="I146" s="14"/>
      <c r="J146" s="14"/>
      <c r="K146" s="14"/>
      <c r="L146" s="14"/>
    </row>
    <row r="147" spans="2:12" x14ac:dyDescent="0.35">
      <c r="B147" s="14"/>
      <c r="C147" s="14"/>
      <c r="D147" s="14"/>
      <c r="E147" s="14"/>
      <c r="F147" s="14"/>
      <c r="G147" s="14"/>
      <c r="H147" s="14"/>
      <c r="I147" s="14"/>
      <c r="J147" s="14"/>
      <c r="K147" s="14"/>
      <c r="L147" s="14"/>
    </row>
    <row r="148" spans="2:12" x14ac:dyDescent="0.35">
      <c r="B148" s="14"/>
      <c r="C148" s="14"/>
      <c r="D148" s="14"/>
      <c r="E148" s="14"/>
      <c r="F148" s="14"/>
      <c r="G148" s="14"/>
      <c r="H148" s="14"/>
      <c r="I148" s="14"/>
      <c r="J148" s="14"/>
      <c r="K148" s="14"/>
      <c r="L148" s="14"/>
    </row>
    <row r="149" spans="2:12" x14ac:dyDescent="0.35">
      <c r="B149" s="14"/>
      <c r="C149" s="14"/>
      <c r="D149" s="14"/>
      <c r="E149" s="14"/>
      <c r="F149" s="14"/>
      <c r="G149" s="14"/>
      <c r="H149" s="14"/>
      <c r="I149" s="14"/>
      <c r="J149" s="14"/>
      <c r="K149" s="14"/>
      <c r="L149" s="14"/>
    </row>
    <row r="150" spans="2:12" x14ac:dyDescent="0.35">
      <c r="B150" s="14"/>
      <c r="C150" s="14"/>
      <c r="D150" s="14"/>
      <c r="E150" s="14"/>
      <c r="F150" s="14"/>
      <c r="G150" s="14"/>
      <c r="H150" s="14"/>
      <c r="I150" s="14"/>
      <c r="J150" s="14"/>
      <c r="K150" s="14"/>
      <c r="L150" s="14"/>
    </row>
    <row r="151" spans="2:12" x14ac:dyDescent="0.35">
      <c r="B151" s="14"/>
      <c r="C151" s="14"/>
      <c r="D151" s="14"/>
      <c r="E151" s="14"/>
      <c r="F151" s="14"/>
      <c r="G151" s="14"/>
      <c r="H151" s="14"/>
      <c r="I151" s="14"/>
      <c r="J151" s="14"/>
      <c r="K151" s="14"/>
      <c r="L151" s="14"/>
    </row>
    <row r="152" spans="2:12" x14ac:dyDescent="0.35">
      <c r="B152" s="14"/>
      <c r="C152" s="14"/>
      <c r="D152" s="14"/>
      <c r="E152" s="14"/>
      <c r="F152" s="14"/>
      <c r="G152" s="14"/>
      <c r="H152" s="14"/>
      <c r="I152" s="14"/>
      <c r="J152" s="14"/>
      <c r="K152" s="14"/>
      <c r="L152" s="14"/>
    </row>
    <row r="153" spans="2:12" x14ac:dyDescent="0.35">
      <c r="B153" s="14"/>
      <c r="C153" s="14"/>
      <c r="D153" s="14"/>
      <c r="E153" s="14"/>
      <c r="F153" s="14"/>
      <c r="G153" s="14"/>
      <c r="H153" s="14"/>
      <c r="I153" s="14"/>
      <c r="J153" s="14"/>
      <c r="K153" s="14"/>
      <c r="L153" s="14"/>
    </row>
    <row r="154" spans="2:12" x14ac:dyDescent="0.35">
      <c r="B154" s="14"/>
      <c r="C154" s="14"/>
      <c r="D154" s="14"/>
      <c r="E154" s="14"/>
      <c r="F154" s="14"/>
      <c r="G154" s="14"/>
      <c r="H154" s="14"/>
      <c r="I154" s="14"/>
      <c r="J154" s="14"/>
      <c r="K154" s="14"/>
      <c r="L154" s="14"/>
    </row>
    <row r="155" spans="2:12" x14ac:dyDescent="0.35">
      <c r="B155" s="14"/>
      <c r="C155" s="14"/>
      <c r="D155" s="14"/>
      <c r="E155" s="14"/>
      <c r="F155" s="14"/>
      <c r="G155" s="14"/>
      <c r="H155" s="14"/>
      <c r="I155" s="14"/>
      <c r="J155" s="14"/>
      <c r="K155" s="14"/>
      <c r="L155" s="14"/>
    </row>
    <row r="156" spans="2:12" x14ac:dyDescent="0.35">
      <c r="B156" s="14"/>
      <c r="C156" s="14"/>
      <c r="D156" s="14"/>
      <c r="E156" s="14"/>
      <c r="F156" s="14"/>
      <c r="G156" s="14"/>
      <c r="H156" s="14"/>
      <c r="I156" s="14"/>
      <c r="J156" s="14"/>
      <c r="K156" s="14"/>
      <c r="L156" s="14"/>
    </row>
    <row r="157" spans="2:12" x14ac:dyDescent="0.35">
      <c r="B157" s="14"/>
      <c r="C157" s="14"/>
      <c r="D157" s="14"/>
      <c r="E157" s="14"/>
      <c r="F157" s="14"/>
      <c r="G157" s="14"/>
      <c r="H157" s="14"/>
      <c r="I157" s="14"/>
      <c r="J157" s="14"/>
      <c r="K157" s="14"/>
      <c r="L157" s="14"/>
    </row>
    <row r="158" spans="2:12" x14ac:dyDescent="0.35">
      <c r="B158" s="14"/>
      <c r="C158" s="14"/>
      <c r="D158" s="14"/>
      <c r="E158" s="14"/>
      <c r="F158" s="14"/>
      <c r="G158" s="14"/>
      <c r="H158" s="14"/>
      <c r="I158" s="14"/>
      <c r="J158" s="14"/>
      <c r="K158" s="14"/>
      <c r="L158" s="14"/>
    </row>
    <row r="159" spans="2:12" x14ac:dyDescent="0.35">
      <c r="B159" s="14"/>
      <c r="C159" s="14"/>
      <c r="D159" s="14"/>
      <c r="E159" s="14"/>
      <c r="F159" s="14"/>
      <c r="G159" s="14"/>
      <c r="H159" s="14"/>
      <c r="I159" s="14"/>
      <c r="J159" s="14"/>
      <c r="K159" s="14"/>
      <c r="L159" s="14"/>
    </row>
    <row r="160" spans="2:12" x14ac:dyDescent="0.35">
      <c r="B160" s="14"/>
      <c r="C160" s="14"/>
      <c r="D160" s="14"/>
      <c r="E160" s="14"/>
      <c r="F160" s="14"/>
      <c r="G160" s="14"/>
      <c r="H160" s="14"/>
      <c r="I160" s="14"/>
      <c r="J160" s="14"/>
      <c r="K160" s="14"/>
      <c r="L160" s="14"/>
    </row>
    <row r="161" spans="2:12" x14ac:dyDescent="0.35">
      <c r="B161" s="14"/>
      <c r="C161" s="14"/>
      <c r="D161" s="14"/>
      <c r="E161" s="14"/>
      <c r="F161" s="14"/>
      <c r="G161" s="14"/>
      <c r="H161" s="14"/>
      <c r="I161" s="14"/>
      <c r="J161" s="14"/>
      <c r="K161" s="14"/>
      <c r="L161" s="14"/>
    </row>
    <row r="162" spans="2:12" x14ac:dyDescent="0.35">
      <c r="B162" s="14"/>
      <c r="C162" s="14"/>
      <c r="D162" s="14"/>
      <c r="E162" s="14"/>
      <c r="F162" s="14"/>
      <c r="G162" s="14"/>
      <c r="H162" s="14"/>
      <c r="I162" s="14"/>
      <c r="J162" s="14"/>
      <c r="K162" s="14"/>
      <c r="L162" s="14"/>
    </row>
    <row r="163" spans="2:12" x14ac:dyDescent="0.35">
      <c r="B163" s="14"/>
      <c r="C163" s="14"/>
      <c r="D163" s="14"/>
      <c r="E163" s="14"/>
      <c r="F163" s="14"/>
      <c r="G163" s="14"/>
      <c r="H163" s="14"/>
      <c r="I163" s="14"/>
      <c r="J163" s="14"/>
      <c r="K163" s="14"/>
      <c r="L163" s="14"/>
    </row>
    <row r="164" spans="2:12" x14ac:dyDescent="0.35">
      <c r="B164" s="14"/>
      <c r="C164" s="14"/>
      <c r="D164" s="14"/>
      <c r="E164" s="14"/>
      <c r="F164" s="14"/>
      <c r="G164" s="14"/>
      <c r="H164" s="14"/>
      <c r="I164" s="14"/>
      <c r="J164" s="14"/>
      <c r="K164" s="14"/>
      <c r="L164" s="14"/>
    </row>
    <row r="165" spans="2:12" x14ac:dyDescent="0.35">
      <c r="B165" s="14"/>
      <c r="C165" s="14"/>
      <c r="D165" s="14"/>
      <c r="E165" s="14"/>
      <c r="F165" s="14"/>
      <c r="G165" s="14"/>
      <c r="H165" s="14"/>
      <c r="I165" s="14"/>
      <c r="J165" s="14"/>
      <c r="K165" s="14"/>
      <c r="L165" s="14"/>
    </row>
    <row r="166" spans="2:12" x14ac:dyDescent="0.35">
      <c r="B166" s="14"/>
      <c r="C166" s="14"/>
      <c r="D166" s="14"/>
      <c r="E166" s="14"/>
      <c r="F166" s="14"/>
      <c r="G166" s="14"/>
      <c r="H166" s="14"/>
      <c r="I166" s="14"/>
      <c r="J166" s="14"/>
      <c r="K166" s="14"/>
      <c r="L166" s="14"/>
    </row>
    <row r="167" spans="2:12" x14ac:dyDescent="0.35">
      <c r="B167" s="14"/>
      <c r="C167" s="14"/>
      <c r="D167" s="14"/>
      <c r="E167" s="14"/>
      <c r="F167" s="14"/>
      <c r="G167" s="14"/>
      <c r="H167" s="14"/>
      <c r="I167" s="14"/>
      <c r="J167" s="14"/>
      <c r="K167" s="14"/>
      <c r="L167" s="14"/>
    </row>
    <row r="168" spans="2:12" x14ac:dyDescent="0.35">
      <c r="B168" s="14"/>
      <c r="C168" s="14"/>
      <c r="D168" s="14"/>
      <c r="E168" s="14"/>
      <c r="F168" s="14"/>
      <c r="G168" s="14"/>
      <c r="H168" s="14"/>
      <c r="I168" s="14"/>
      <c r="J168" s="14"/>
      <c r="K168" s="14"/>
      <c r="L168" s="14"/>
    </row>
    <row r="169" spans="2:12" x14ac:dyDescent="0.35">
      <c r="B169" s="14"/>
      <c r="C169" s="14"/>
      <c r="D169" s="14"/>
      <c r="E169" s="14"/>
      <c r="F169" s="14"/>
      <c r="G169" s="14"/>
      <c r="H169" s="14"/>
      <c r="I169" s="14"/>
      <c r="J169" s="14"/>
      <c r="K169" s="14"/>
      <c r="L169" s="14"/>
    </row>
    <row r="170" spans="2:12" x14ac:dyDescent="0.35">
      <c r="B170" s="14"/>
      <c r="C170" s="14"/>
      <c r="D170" s="14"/>
      <c r="E170" s="14"/>
      <c r="F170" s="14"/>
      <c r="G170" s="14"/>
      <c r="H170" s="14"/>
      <c r="I170" s="14"/>
      <c r="J170" s="14"/>
      <c r="K170" s="14"/>
      <c r="L170" s="14"/>
    </row>
    <row r="171" spans="2:12" x14ac:dyDescent="0.35">
      <c r="B171" s="14"/>
      <c r="C171" s="14"/>
      <c r="D171" s="14"/>
      <c r="E171" s="14"/>
      <c r="F171" s="14"/>
      <c r="G171" s="14"/>
      <c r="H171" s="14"/>
      <c r="I171" s="14"/>
      <c r="J171" s="14"/>
      <c r="K171" s="14"/>
      <c r="L171" s="14"/>
    </row>
    <row r="172" spans="2:12" x14ac:dyDescent="0.35">
      <c r="B172" s="14"/>
      <c r="C172" s="14"/>
      <c r="D172" s="14"/>
      <c r="E172" s="14"/>
      <c r="F172" s="14"/>
      <c r="G172" s="14"/>
      <c r="H172" s="14"/>
      <c r="I172" s="14"/>
      <c r="J172" s="14"/>
      <c r="K172" s="14"/>
      <c r="L172" s="14"/>
    </row>
    <row r="173" spans="2:12" x14ac:dyDescent="0.35">
      <c r="B173" s="14"/>
      <c r="C173" s="14"/>
      <c r="D173" s="14"/>
      <c r="E173" s="14"/>
      <c r="F173" s="14"/>
      <c r="G173" s="14"/>
      <c r="H173" s="14"/>
      <c r="I173" s="14"/>
      <c r="J173" s="14"/>
      <c r="K173" s="14"/>
      <c r="L173" s="14"/>
    </row>
    <row r="174" spans="2:12" x14ac:dyDescent="0.35">
      <c r="B174" s="14"/>
      <c r="C174" s="14"/>
      <c r="D174" s="14"/>
      <c r="E174" s="14"/>
      <c r="F174" s="14"/>
      <c r="G174" s="14"/>
      <c r="H174" s="14"/>
      <c r="I174" s="14"/>
      <c r="J174" s="14"/>
      <c r="K174" s="14"/>
      <c r="L174" s="14"/>
    </row>
    <row r="175" spans="2:12" x14ac:dyDescent="0.35">
      <c r="B175" s="14"/>
      <c r="C175" s="14"/>
      <c r="D175" s="14"/>
      <c r="E175" s="14"/>
      <c r="F175" s="14"/>
      <c r="G175" s="14"/>
      <c r="H175" s="14"/>
      <c r="I175" s="14"/>
      <c r="J175" s="14"/>
      <c r="K175" s="14"/>
      <c r="L175" s="14"/>
    </row>
    <row r="176" spans="2:12" x14ac:dyDescent="0.35">
      <c r="B176" s="14"/>
      <c r="C176" s="14"/>
      <c r="D176" s="14"/>
      <c r="E176" s="14"/>
      <c r="F176" s="14"/>
      <c r="G176" s="14"/>
      <c r="H176" s="14"/>
      <c r="I176" s="14"/>
      <c r="J176" s="14"/>
      <c r="K176" s="14"/>
      <c r="L176" s="14"/>
    </row>
    <row r="177" spans="2:12" x14ac:dyDescent="0.35">
      <c r="B177" s="14"/>
      <c r="C177" s="14"/>
      <c r="D177" s="14"/>
      <c r="E177" s="14"/>
      <c r="F177" s="14"/>
      <c r="G177" s="14"/>
      <c r="H177" s="14"/>
      <c r="I177" s="14"/>
      <c r="J177" s="14"/>
      <c r="K177" s="14"/>
      <c r="L177" s="14"/>
    </row>
    <row r="178" spans="2:12" x14ac:dyDescent="0.35">
      <c r="B178" s="14"/>
      <c r="C178" s="14"/>
      <c r="D178" s="14"/>
      <c r="E178" s="14"/>
      <c r="F178" s="14"/>
      <c r="G178" s="14"/>
      <c r="H178" s="14"/>
      <c r="I178" s="14"/>
      <c r="J178" s="14"/>
      <c r="K178" s="14"/>
      <c r="L178" s="14"/>
    </row>
    <row r="179" spans="2:12" x14ac:dyDescent="0.35">
      <c r="B179" s="14"/>
      <c r="C179" s="14"/>
      <c r="D179" s="14"/>
      <c r="E179" s="14"/>
      <c r="F179" s="14"/>
      <c r="G179" s="14"/>
      <c r="H179" s="14"/>
      <c r="I179" s="14"/>
      <c r="J179" s="14"/>
      <c r="K179" s="14"/>
      <c r="L179" s="14"/>
    </row>
    <row r="180" spans="2:12" x14ac:dyDescent="0.35">
      <c r="B180" s="14"/>
      <c r="C180" s="14"/>
      <c r="D180" s="14"/>
      <c r="E180" s="14"/>
      <c r="F180" s="14"/>
      <c r="G180" s="14"/>
      <c r="H180" s="14"/>
      <c r="I180" s="14"/>
      <c r="J180" s="14"/>
      <c r="K180" s="14"/>
      <c r="L180" s="14"/>
    </row>
    <row r="181" spans="2:12" x14ac:dyDescent="0.35">
      <c r="B181" s="14"/>
      <c r="C181" s="14"/>
      <c r="D181" s="14"/>
      <c r="E181" s="14"/>
      <c r="F181" s="14"/>
      <c r="G181" s="14"/>
      <c r="H181" s="14"/>
      <c r="I181" s="14"/>
      <c r="J181" s="14"/>
      <c r="K181" s="14"/>
      <c r="L181" s="14"/>
    </row>
    <row r="182" spans="2:12" x14ac:dyDescent="0.35">
      <c r="B182" s="14"/>
      <c r="C182" s="14"/>
      <c r="D182" s="14"/>
      <c r="E182" s="14"/>
      <c r="F182" s="14"/>
      <c r="G182" s="14"/>
      <c r="H182" s="14"/>
      <c r="I182" s="14"/>
      <c r="J182" s="14"/>
      <c r="K182" s="14"/>
      <c r="L182" s="14"/>
    </row>
    <row r="183" spans="2:12" x14ac:dyDescent="0.35">
      <c r="B183" s="14"/>
      <c r="C183" s="14"/>
      <c r="D183" s="14"/>
      <c r="E183" s="14"/>
      <c r="F183" s="14"/>
      <c r="G183" s="14"/>
      <c r="H183" s="14"/>
      <c r="I183" s="14"/>
      <c r="J183" s="14"/>
      <c r="K183" s="14"/>
      <c r="L183" s="14"/>
    </row>
    <row r="184" spans="2:12" x14ac:dyDescent="0.35">
      <c r="B184" s="14"/>
      <c r="C184" s="14"/>
      <c r="D184" s="14"/>
      <c r="E184" s="14"/>
      <c r="F184" s="14"/>
      <c r="G184" s="14"/>
      <c r="H184" s="14"/>
      <c r="I184" s="14"/>
      <c r="J184" s="14"/>
      <c r="K184" s="14"/>
      <c r="L184" s="14"/>
    </row>
    <row r="185" spans="2:12" x14ac:dyDescent="0.35">
      <c r="B185" s="14"/>
      <c r="C185" s="14"/>
      <c r="D185" s="14"/>
      <c r="E185" s="14"/>
      <c r="F185" s="14"/>
      <c r="G185" s="14"/>
      <c r="H185" s="14"/>
      <c r="I185" s="14"/>
      <c r="J185" s="14"/>
      <c r="K185" s="14"/>
      <c r="L185" s="14"/>
    </row>
    <row r="186" spans="2:12" x14ac:dyDescent="0.35">
      <c r="B186" s="14"/>
      <c r="C186" s="14"/>
      <c r="D186" s="14"/>
      <c r="E186" s="14"/>
      <c r="F186" s="14"/>
      <c r="G186" s="14"/>
      <c r="H186" s="14"/>
      <c r="I186" s="14"/>
      <c r="J186" s="14"/>
      <c r="K186" s="14"/>
      <c r="L186" s="14"/>
    </row>
    <row r="187" spans="2:12" x14ac:dyDescent="0.35">
      <c r="B187" s="14"/>
      <c r="C187" s="14"/>
      <c r="D187" s="14"/>
      <c r="E187" s="14"/>
      <c r="F187" s="14"/>
      <c r="G187" s="14"/>
      <c r="H187" s="14"/>
      <c r="I187" s="14"/>
      <c r="J187" s="14"/>
      <c r="K187" s="14"/>
      <c r="L187" s="14"/>
    </row>
    <row r="188" spans="2:12" x14ac:dyDescent="0.35">
      <c r="B188" s="14"/>
      <c r="C188" s="14"/>
      <c r="D188" s="14"/>
      <c r="E188" s="14"/>
      <c r="F188" s="14"/>
      <c r="G188" s="14"/>
      <c r="H188" s="14"/>
      <c r="I188" s="14"/>
      <c r="J188" s="14"/>
      <c r="K188" s="14"/>
      <c r="L188" s="14"/>
    </row>
    <row r="189" spans="2:12" x14ac:dyDescent="0.35">
      <c r="B189" s="14"/>
      <c r="C189" s="14"/>
      <c r="D189" s="14"/>
      <c r="E189" s="14"/>
      <c r="F189" s="14"/>
      <c r="G189" s="14"/>
      <c r="H189" s="14"/>
      <c r="I189" s="14"/>
      <c r="J189" s="14"/>
      <c r="K189" s="14"/>
      <c r="L189" s="14"/>
    </row>
    <row r="190" spans="2:12" x14ac:dyDescent="0.35">
      <c r="B190" s="14"/>
      <c r="C190" s="14"/>
      <c r="D190" s="14"/>
      <c r="E190" s="14"/>
      <c r="F190" s="14"/>
      <c r="G190" s="14"/>
      <c r="H190" s="14"/>
      <c r="I190" s="14"/>
      <c r="J190" s="14"/>
      <c r="K190" s="14"/>
      <c r="L190" s="14"/>
    </row>
    <row r="191" spans="2:12" x14ac:dyDescent="0.35">
      <c r="B191" s="14"/>
      <c r="C191" s="14"/>
      <c r="D191" s="14"/>
      <c r="E191" s="14"/>
      <c r="F191" s="14"/>
      <c r="G191" s="14"/>
      <c r="H191" s="14"/>
      <c r="I191" s="14"/>
      <c r="J191" s="14"/>
      <c r="K191" s="14"/>
      <c r="L191" s="14"/>
    </row>
    <row r="192" spans="2:12" x14ac:dyDescent="0.35">
      <c r="B192" s="14"/>
      <c r="C192" s="14"/>
      <c r="D192" s="14"/>
      <c r="E192" s="14"/>
      <c r="F192" s="14"/>
      <c r="G192" s="14"/>
      <c r="H192" s="14"/>
      <c r="I192" s="14"/>
      <c r="J192" s="14"/>
      <c r="K192" s="14"/>
      <c r="L192" s="14"/>
    </row>
    <row r="193" spans="2:12" x14ac:dyDescent="0.35">
      <c r="B193" s="14"/>
      <c r="C193" s="14"/>
      <c r="D193" s="14"/>
      <c r="E193" s="14"/>
      <c r="F193" s="14"/>
      <c r="G193" s="14"/>
      <c r="H193" s="14"/>
      <c r="I193" s="14"/>
      <c r="J193" s="14"/>
      <c r="K193" s="14"/>
      <c r="L193" s="14"/>
    </row>
    <row r="194" spans="2:12" x14ac:dyDescent="0.35">
      <c r="B194" s="14"/>
      <c r="C194" s="14"/>
      <c r="D194" s="14"/>
      <c r="E194" s="14"/>
      <c r="F194" s="14"/>
      <c r="G194" s="14"/>
      <c r="H194" s="14"/>
      <c r="I194" s="14"/>
      <c r="J194" s="14"/>
      <c r="K194" s="14"/>
      <c r="L194" s="14"/>
    </row>
    <row r="195" spans="2:12" x14ac:dyDescent="0.35">
      <c r="B195" s="14"/>
      <c r="C195" s="14"/>
      <c r="D195" s="14"/>
      <c r="E195" s="14"/>
      <c r="F195" s="14"/>
      <c r="G195" s="14"/>
      <c r="H195" s="14"/>
      <c r="I195" s="14"/>
      <c r="J195" s="14"/>
      <c r="K195" s="14"/>
      <c r="L195" s="14"/>
    </row>
    <row r="196" spans="2:12" x14ac:dyDescent="0.35">
      <c r="B196" s="14"/>
      <c r="C196" s="14"/>
      <c r="D196" s="14"/>
      <c r="E196" s="14"/>
      <c r="F196" s="14"/>
      <c r="G196" s="14"/>
      <c r="H196" s="14"/>
      <c r="I196" s="14"/>
      <c r="J196" s="14"/>
      <c r="K196" s="14"/>
      <c r="L196" s="14"/>
    </row>
    <row r="197" spans="2:12" x14ac:dyDescent="0.35">
      <c r="B197" s="14"/>
      <c r="C197" s="14"/>
      <c r="D197" s="14"/>
      <c r="E197" s="14"/>
      <c r="F197" s="14"/>
      <c r="G197" s="14"/>
      <c r="H197" s="14"/>
      <c r="I197" s="14"/>
      <c r="J197" s="14"/>
      <c r="K197" s="14"/>
      <c r="L197" s="14"/>
    </row>
    <row r="198" spans="2:12" x14ac:dyDescent="0.35">
      <c r="B198" s="14"/>
      <c r="C198" s="14"/>
      <c r="D198" s="14"/>
      <c r="E198" s="14"/>
      <c r="F198" s="14"/>
      <c r="G198" s="14"/>
      <c r="H198" s="14"/>
      <c r="I198" s="14"/>
      <c r="J198" s="14"/>
      <c r="K198" s="14"/>
      <c r="L198" s="14"/>
    </row>
    <row r="199" spans="2:12" x14ac:dyDescent="0.35">
      <c r="B199" s="14"/>
      <c r="C199" s="14"/>
      <c r="D199" s="14"/>
      <c r="E199" s="14"/>
      <c r="F199" s="14"/>
      <c r="G199" s="14"/>
      <c r="H199" s="14"/>
      <c r="I199" s="14"/>
      <c r="J199" s="14"/>
      <c r="K199" s="14"/>
      <c r="L199" s="14"/>
    </row>
    <row r="200" spans="2:12" x14ac:dyDescent="0.35">
      <c r="B200" s="14"/>
      <c r="C200" s="14"/>
      <c r="D200" s="14"/>
      <c r="E200" s="14"/>
      <c r="F200" s="14"/>
      <c r="G200" s="14"/>
      <c r="H200" s="14"/>
      <c r="I200" s="14"/>
      <c r="J200" s="14"/>
      <c r="K200" s="14"/>
      <c r="L200" s="14"/>
    </row>
    <row r="201" spans="2:12" x14ac:dyDescent="0.35">
      <c r="B201" s="14"/>
      <c r="C201" s="14"/>
      <c r="D201" s="14"/>
      <c r="E201" s="14"/>
      <c r="F201" s="14"/>
      <c r="G201" s="14"/>
      <c r="H201" s="14"/>
      <c r="I201" s="14"/>
      <c r="J201" s="14"/>
      <c r="K201" s="14"/>
      <c r="L201" s="14"/>
    </row>
    <row r="202" spans="2:12" x14ac:dyDescent="0.35">
      <c r="B202" s="14"/>
      <c r="C202" s="14"/>
      <c r="D202" s="14"/>
      <c r="E202" s="14"/>
      <c r="F202" s="14"/>
      <c r="G202" s="14"/>
      <c r="H202" s="14"/>
      <c r="I202" s="14"/>
      <c r="J202" s="14"/>
      <c r="K202" s="14"/>
      <c r="L202" s="14"/>
    </row>
    <row r="203" spans="2:12" x14ac:dyDescent="0.35">
      <c r="B203" s="14"/>
      <c r="C203" s="14"/>
      <c r="D203" s="14"/>
      <c r="E203" s="14"/>
      <c r="F203" s="14"/>
      <c r="G203" s="14"/>
      <c r="H203" s="14"/>
      <c r="I203" s="14"/>
      <c r="J203" s="14"/>
      <c r="K203" s="14"/>
      <c r="L203" s="14"/>
    </row>
    <row r="204" spans="2:12" x14ac:dyDescent="0.35">
      <c r="B204" s="14"/>
      <c r="C204" s="14"/>
      <c r="D204" s="14"/>
      <c r="E204" s="14"/>
      <c r="F204" s="14"/>
      <c r="G204" s="14"/>
      <c r="H204" s="14"/>
      <c r="I204" s="14"/>
      <c r="J204" s="14"/>
      <c r="K204" s="14"/>
      <c r="L204" s="14"/>
    </row>
    <row r="205" spans="2:12" x14ac:dyDescent="0.35">
      <c r="B205" s="14"/>
      <c r="C205" s="14"/>
      <c r="D205" s="14"/>
      <c r="E205" s="14"/>
      <c r="F205" s="14"/>
      <c r="G205" s="14"/>
      <c r="H205" s="14"/>
      <c r="I205" s="14"/>
      <c r="J205" s="14"/>
      <c r="K205" s="14"/>
      <c r="L205" s="14"/>
    </row>
    <row r="206" spans="2:12" x14ac:dyDescent="0.35">
      <c r="B206" s="14"/>
      <c r="C206" s="14"/>
      <c r="D206" s="14"/>
      <c r="E206" s="14"/>
      <c r="F206" s="14"/>
      <c r="G206" s="14"/>
      <c r="H206" s="14"/>
      <c r="I206" s="14"/>
      <c r="J206" s="14"/>
      <c r="K206" s="14"/>
      <c r="L206" s="14"/>
    </row>
    <row r="207" spans="2:12" x14ac:dyDescent="0.35">
      <c r="B207" s="14"/>
      <c r="C207" s="14"/>
      <c r="D207" s="14"/>
      <c r="E207" s="14"/>
      <c r="F207" s="14"/>
      <c r="G207" s="14"/>
      <c r="H207" s="14"/>
      <c r="I207" s="14"/>
      <c r="J207" s="14"/>
      <c r="K207" s="14"/>
      <c r="L207" s="14"/>
    </row>
    <row r="208" spans="2:12" x14ac:dyDescent="0.35">
      <c r="B208" s="14"/>
      <c r="C208" s="14"/>
      <c r="D208" s="14"/>
      <c r="E208" s="14"/>
      <c r="F208" s="14"/>
      <c r="G208" s="14"/>
      <c r="H208" s="14"/>
      <c r="I208" s="14"/>
      <c r="J208" s="14"/>
      <c r="K208" s="14"/>
      <c r="L208" s="14"/>
    </row>
  </sheetData>
  <sheetProtection algorithmName="SHA-512" hashValue="jRH6oYvVi4MZN5VWSQplMj4QlvT4VGtnL1IZvynIXw3Ibt6HqZrFp6COGMaakUVBcMBek+ojMQsw04taCN/Fbw==" saltValue="f7W6zfLXorNJhSyBqOh6oA==" spinCount="100000" sheet="1" objects="1" scenarios="1"/>
  <mergeCells count="3">
    <mergeCell ref="C18:H19"/>
    <mergeCell ref="C22:J22"/>
    <mergeCell ref="C23:J2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RowColHeaders="0" zoomScale="90" zoomScaleNormal="90" workbookViewId="0">
      <selection activeCell="C12" sqref="C12"/>
    </sheetView>
  </sheetViews>
  <sheetFormatPr defaultColWidth="9.1796875" defaultRowHeight="14.5" x14ac:dyDescent="0.35"/>
  <cols>
    <col min="1" max="1" width="2.54296875" style="14" customWidth="1"/>
    <col min="2" max="2" width="4.26953125" style="14" customWidth="1"/>
    <col min="3" max="3" width="35.54296875" style="14" customWidth="1"/>
    <col min="4" max="4" width="40.7265625" style="14" customWidth="1"/>
    <col min="5" max="5" width="1.453125" style="14" customWidth="1"/>
    <col min="6" max="6" width="5" style="14" customWidth="1"/>
    <col min="7" max="7" width="1.453125" style="14" customWidth="1"/>
    <col min="8" max="8" width="4.81640625" style="14" customWidth="1"/>
    <col min="9" max="9" width="1.453125" style="14" customWidth="1"/>
    <col min="10" max="10" width="5" style="14" customWidth="1"/>
    <col min="11" max="11" width="1.453125" style="14" customWidth="1"/>
    <col min="12" max="12" width="12.26953125" style="14" customWidth="1"/>
    <col min="13" max="14" width="1.453125" style="14" customWidth="1"/>
    <col min="15" max="15" width="16" style="14" customWidth="1"/>
    <col min="16" max="16" width="5.81640625" style="14" customWidth="1"/>
    <col min="17" max="17" width="4.26953125" style="14" customWidth="1"/>
    <col min="18" max="18" width="5.7265625" style="14" customWidth="1"/>
    <col min="19" max="16384" width="9.1796875" style="14"/>
  </cols>
  <sheetData>
    <row r="1" spans="2:15" s="18" customFormat="1" ht="21" x14ac:dyDescent="0.35">
      <c r="B1" s="300" t="s">
        <v>296</v>
      </c>
      <c r="C1" s="300"/>
      <c r="D1" s="300"/>
      <c r="E1" s="19"/>
      <c r="F1" s="19"/>
      <c r="G1" s="19"/>
      <c r="H1" s="19"/>
      <c r="I1" s="19"/>
      <c r="J1" s="19"/>
      <c r="K1" s="19"/>
      <c r="L1" s="19"/>
      <c r="M1" s="56"/>
    </row>
    <row r="2" spans="2:15" s="1" customFormat="1" ht="14" customHeight="1" x14ac:dyDescent="0.35">
      <c r="B2" s="245"/>
      <c r="C2" s="245"/>
      <c r="D2" s="245"/>
      <c r="E2" s="245"/>
      <c r="F2" s="245"/>
      <c r="G2" s="245"/>
      <c r="H2" s="6"/>
      <c r="I2" s="6"/>
      <c r="J2" s="6"/>
      <c r="K2" s="6"/>
      <c r="L2" s="6"/>
      <c r="M2" s="6"/>
    </row>
    <row r="3" spans="2:15" s="1" customFormat="1" x14ac:dyDescent="0.35">
      <c r="C3" s="5"/>
      <c r="D3" s="280" t="s">
        <v>298</v>
      </c>
      <c r="E3" s="280"/>
      <c r="F3" s="280"/>
      <c r="G3" s="280"/>
      <c r="H3" s="280"/>
      <c r="I3" s="280"/>
      <c r="J3" s="280"/>
      <c r="K3" s="280"/>
      <c r="L3" s="280"/>
    </row>
    <row r="4" spans="2:15" s="1" customFormat="1" ht="28.5" customHeight="1" x14ac:dyDescent="0.35">
      <c r="D4" s="252" t="s">
        <v>303</v>
      </c>
      <c r="E4" s="253"/>
      <c r="F4" s="304" t="s">
        <v>6</v>
      </c>
      <c r="G4" s="304"/>
      <c r="H4" s="304"/>
      <c r="I4" s="304"/>
      <c r="J4" s="304"/>
      <c r="K4" s="304"/>
      <c r="L4" s="304"/>
      <c r="M4" s="33"/>
    </row>
    <row r="5" spans="2:15" s="1" customFormat="1" x14ac:dyDescent="0.35">
      <c r="B5" s="3"/>
      <c r="D5" s="246" t="s">
        <v>221</v>
      </c>
      <c r="E5" s="2"/>
      <c r="F5" s="305"/>
      <c r="G5" s="306"/>
      <c r="H5" s="306"/>
      <c r="I5" s="306"/>
      <c r="J5" s="306"/>
      <c r="K5" s="306"/>
      <c r="L5" s="307"/>
      <c r="M5" s="157"/>
    </row>
    <row r="6" spans="2:15" s="1" customFormat="1" ht="11" customHeight="1" x14ac:dyDescent="0.35">
      <c r="D6" s="2"/>
      <c r="E6" s="3"/>
      <c r="F6" s="269"/>
      <c r="G6" s="269"/>
      <c r="H6" s="269"/>
      <c r="I6" s="269"/>
      <c r="J6" s="269"/>
      <c r="K6" s="269"/>
      <c r="L6" s="269"/>
    </row>
    <row r="7" spans="2:15" s="1" customFormat="1" x14ac:dyDescent="0.35">
      <c r="B7" s="3"/>
      <c r="D7" s="246" t="s">
        <v>222</v>
      </c>
      <c r="E7" s="3"/>
      <c r="F7" s="305"/>
      <c r="G7" s="306"/>
      <c r="H7" s="306"/>
      <c r="I7" s="306"/>
      <c r="J7" s="306"/>
      <c r="K7" s="306"/>
      <c r="L7" s="307"/>
      <c r="M7" s="157"/>
    </row>
    <row r="8" spans="2:15" s="1" customFormat="1" ht="11" customHeight="1" x14ac:dyDescent="0.35">
      <c r="D8" s="2"/>
      <c r="E8" s="3"/>
      <c r="F8" s="269"/>
      <c r="G8" s="269"/>
      <c r="H8" s="269"/>
      <c r="I8" s="269"/>
      <c r="J8" s="269"/>
      <c r="K8" s="269"/>
      <c r="L8" s="269"/>
    </row>
    <row r="9" spans="2:15" s="1" customFormat="1" x14ac:dyDescent="0.3">
      <c r="B9" s="247" t="s">
        <v>229</v>
      </c>
      <c r="D9" s="246" t="s">
        <v>223</v>
      </c>
      <c r="E9" s="3"/>
      <c r="F9" s="308"/>
      <c r="G9" s="309"/>
      <c r="H9" s="309"/>
      <c r="I9" s="309"/>
      <c r="J9" s="309"/>
      <c r="K9" s="309"/>
      <c r="L9" s="310"/>
      <c r="M9" s="157"/>
    </row>
    <row r="10" spans="2:15" s="1" customFormat="1" ht="11" customHeight="1" x14ac:dyDescent="0.3">
      <c r="B10" s="248" t="s">
        <v>9</v>
      </c>
      <c r="C10" s="249"/>
      <c r="D10" s="2"/>
      <c r="E10" s="3"/>
      <c r="F10" s="269"/>
      <c r="G10" s="269"/>
      <c r="H10" s="269"/>
      <c r="I10" s="269"/>
      <c r="J10" s="269"/>
      <c r="K10" s="269"/>
      <c r="L10" s="269"/>
    </row>
    <row r="11" spans="2:15" s="1" customFormat="1" ht="15.5" customHeight="1" x14ac:dyDescent="0.25">
      <c r="C11" s="250"/>
      <c r="D11" s="246" t="s">
        <v>299</v>
      </c>
      <c r="E11" s="3"/>
      <c r="F11" s="311"/>
      <c r="G11" s="312"/>
      <c r="H11" s="312"/>
      <c r="I11" s="312"/>
      <c r="J11" s="312"/>
      <c r="K11" s="312"/>
      <c r="L11" s="313"/>
      <c r="M11" s="157"/>
    </row>
    <row r="12" spans="2:15" s="1" customFormat="1" ht="11" customHeight="1" x14ac:dyDescent="0.35">
      <c r="D12" s="2"/>
      <c r="E12" s="3"/>
      <c r="F12" s="269"/>
      <c r="G12" s="269"/>
      <c r="H12" s="269"/>
      <c r="I12" s="269"/>
      <c r="J12" s="269"/>
      <c r="K12" s="269"/>
      <c r="L12" s="269"/>
    </row>
    <row r="13" spans="2:15" s="1" customFormat="1" x14ac:dyDescent="0.35">
      <c r="B13" s="3"/>
      <c r="D13" s="246" t="s">
        <v>228</v>
      </c>
      <c r="E13" s="3"/>
      <c r="F13" s="301"/>
      <c r="G13" s="302"/>
      <c r="H13" s="302"/>
      <c r="I13" s="302"/>
      <c r="J13" s="302"/>
      <c r="K13" s="302"/>
      <c r="L13" s="303"/>
      <c r="M13" s="157"/>
    </row>
    <row r="14" spans="2:15" s="1" customFormat="1" x14ac:dyDescent="0.35">
      <c r="B14" s="3"/>
      <c r="D14" s="2"/>
      <c r="E14" s="3"/>
      <c r="F14" s="251"/>
      <c r="G14" s="251"/>
      <c r="H14" s="251"/>
      <c r="I14" s="251"/>
      <c r="J14" s="251"/>
      <c r="K14" s="251"/>
      <c r="L14" s="251"/>
      <c r="M14" s="157"/>
    </row>
    <row r="15" spans="2:15" s="1" customFormat="1" ht="14.5" customHeight="1" x14ac:dyDescent="0.35">
      <c r="B15" s="280" t="s">
        <v>304</v>
      </c>
      <c r="C15" s="280"/>
      <c r="D15" s="280"/>
      <c r="E15" s="280"/>
      <c r="F15" s="280"/>
      <c r="G15" s="280"/>
      <c r="H15" s="280"/>
      <c r="I15" s="280"/>
      <c r="J15" s="280"/>
      <c r="K15" s="280"/>
      <c r="L15" s="280"/>
      <c r="M15" s="254"/>
      <c r="N15" s="46"/>
      <c r="O15" s="46"/>
    </row>
    <row r="16" spans="2:15" ht="11" customHeight="1" thickBot="1" x14ac:dyDescent="0.4"/>
    <row r="17" spans="2:15" ht="20" customHeight="1" thickBot="1" x14ac:dyDescent="0.4">
      <c r="B17" s="258" t="s">
        <v>297</v>
      </c>
      <c r="C17" s="286" t="s">
        <v>301</v>
      </c>
      <c r="D17" s="286"/>
      <c r="E17" s="286"/>
      <c r="F17" s="286"/>
      <c r="G17" s="286"/>
      <c r="H17" s="286"/>
      <c r="I17" s="286"/>
      <c r="J17" s="286"/>
      <c r="K17" s="286"/>
      <c r="L17" s="286"/>
      <c r="M17" s="255"/>
      <c r="N17" s="255"/>
      <c r="O17" s="255"/>
    </row>
    <row r="18" spans="2:15" ht="7" customHeight="1" thickTop="1" thickBot="1" x14ac:dyDescent="0.4"/>
    <row r="19" spans="2:15" ht="52.5" customHeight="1" thickTop="1" x14ac:dyDescent="0.35">
      <c r="B19" s="259"/>
      <c r="C19" s="290" t="s">
        <v>315</v>
      </c>
      <c r="D19" s="291"/>
      <c r="E19" s="256"/>
      <c r="F19" s="288"/>
      <c r="G19" s="288"/>
      <c r="H19" s="288"/>
      <c r="I19" s="288"/>
      <c r="J19" s="288"/>
      <c r="K19" s="288"/>
      <c r="L19" s="288"/>
      <c r="M19" s="263"/>
      <c r="N19" s="263"/>
      <c r="O19" s="263"/>
    </row>
    <row r="20" spans="2:15" ht="26.5" customHeight="1" thickBot="1" x14ac:dyDescent="0.4">
      <c r="B20" s="261"/>
      <c r="C20" s="292"/>
      <c r="D20" s="293"/>
      <c r="E20" s="256"/>
      <c r="F20" s="288"/>
      <c r="G20" s="288"/>
      <c r="H20" s="288"/>
      <c r="I20" s="288"/>
      <c r="J20" s="288"/>
      <c r="K20" s="288"/>
      <c r="L20" s="288"/>
      <c r="M20" s="263"/>
      <c r="N20" s="263"/>
      <c r="O20" s="263"/>
    </row>
    <row r="21" spans="2:15" ht="22" customHeight="1" thickBot="1" x14ac:dyDescent="0.4">
      <c r="B21" s="260"/>
      <c r="C21" s="265"/>
      <c r="D21" s="266"/>
      <c r="E21" s="256"/>
      <c r="F21" s="257"/>
      <c r="G21" s="257"/>
      <c r="H21" s="257"/>
      <c r="I21" s="257"/>
      <c r="J21" s="257"/>
      <c r="K21" s="257"/>
      <c r="L21" s="257"/>
      <c r="M21" s="257"/>
      <c r="N21" s="257"/>
      <c r="O21" s="257"/>
    </row>
    <row r="22" spans="2:15" ht="27.5" customHeight="1" thickBot="1" x14ac:dyDescent="0.4">
      <c r="B22" s="260"/>
      <c r="C22" s="294" t="s">
        <v>314</v>
      </c>
      <c r="D22" s="295"/>
      <c r="E22" s="256"/>
      <c r="F22" s="289" t="s">
        <v>306</v>
      </c>
      <c r="G22" s="289"/>
      <c r="H22" s="289"/>
      <c r="I22" s="289"/>
      <c r="J22" s="289"/>
      <c r="K22" s="289"/>
      <c r="L22" s="289"/>
      <c r="M22" s="289"/>
      <c r="N22" s="289"/>
      <c r="O22" s="257"/>
    </row>
    <row r="23" spans="2:15" ht="5.5" customHeight="1" thickBot="1" x14ac:dyDescent="0.4">
      <c r="B23" s="260"/>
      <c r="C23" s="296"/>
      <c r="D23" s="297"/>
      <c r="E23" s="256"/>
      <c r="F23" s="264"/>
      <c r="G23" s="264"/>
      <c r="H23" s="264"/>
      <c r="I23" s="264"/>
      <c r="J23" s="264"/>
      <c r="K23" s="264"/>
      <c r="L23" s="264"/>
      <c r="M23" s="264"/>
      <c r="N23" s="264"/>
      <c r="O23" s="257"/>
    </row>
    <row r="24" spans="2:15" ht="18.5" customHeight="1" thickBot="1" x14ac:dyDescent="0.4">
      <c r="B24" s="260"/>
      <c r="C24" s="296"/>
      <c r="D24" s="297"/>
      <c r="E24" s="256"/>
      <c r="F24" s="281"/>
      <c r="G24" s="282"/>
      <c r="H24" s="282"/>
      <c r="I24" s="282"/>
      <c r="J24" s="282"/>
      <c r="K24" s="282"/>
      <c r="L24" s="283"/>
      <c r="M24" s="257"/>
      <c r="N24" s="257"/>
      <c r="O24" s="257"/>
    </row>
    <row r="25" spans="2:15" ht="9" customHeight="1" thickBot="1" x14ac:dyDescent="0.4">
      <c r="B25" s="260"/>
      <c r="C25" s="296"/>
      <c r="D25" s="297"/>
      <c r="E25" s="256"/>
      <c r="F25" s="257"/>
      <c r="G25" s="257"/>
      <c r="H25" s="257"/>
      <c r="I25" s="257"/>
      <c r="J25" s="257"/>
      <c r="K25" s="257"/>
      <c r="L25" s="257"/>
      <c r="M25" s="257"/>
      <c r="N25" s="257"/>
      <c r="O25" s="257"/>
    </row>
    <row r="26" spans="2:15" ht="34.5" customHeight="1" thickBot="1" x14ac:dyDescent="0.4">
      <c r="B26" s="260"/>
      <c r="C26" s="298"/>
      <c r="D26" s="299"/>
      <c r="E26" s="256"/>
      <c r="F26" s="257"/>
      <c r="G26" s="257"/>
      <c r="H26" s="257"/>
      <c r="I26" s="257"/>
      <c r="J26" s="257"/>
      <c r="K26" s="257"/>
      <c r="L26" s="257"/>
      <c r="M26" s="257"/>
      <c r="N26" s="257"/>
      <c r="O26" s="257"/>
    </row>
    <row r="27" spans="2:15" ht="24" customHeight="1" thickBot="1" x14ac:dyDescent="0.4">
      <c r="B27" s="260"/>
      <c r="C27" s="265"/>
      <c r="D27" s="266"/>
      <c r="E27" s="256"/>
      <c r="F27" s="257"/>
      <c r="G27" s="257"/>
      <c r="H27" s="257"/>
      <c r="I27" s="257"/>
      <c r="J27" s="257"/>
      <c r="K27" s="257"/>
      <c r="L27" s="257"/>
      <c r="M27" s="257"/>
      <c r="N27" s="257"/>
      <c r="O27" s="257"/>
    </row>
    <row r="28" spans="2:15" ht="29.5" customHeight="1" x14ac:dyDescent="0.35">
      <c r="B28" s="267"/>
      <c r="C28" s="287" t="s">
        <v>313</v>
      </c>
      <c r="D28" s="287"/>
      <c r="E28" s="257"/>
      <c r="F28" s="284" t="s">
        <v>307</v>
      </c>
      <c r="G28" s="284"/>
      <c r="H28" s="284"/>
      <c r="I28" s="284"/>
      <c r="J28" s="284"/>
      <c r="K28" s="284"/>
      <c r="L28" s="284"/>
      <c r="M28" s="284"/>
      <c r="N28" s="284"/>
      <c r="O28" s="257"/>
    </row>
    <row r="29" spans="2:15" ht="4" customHeight="1" x14ac:dyDescent="0.35">
      <c r="B29" s="262"/>
      <c r="C29" s="287"/>
      <c r="D29" s="287"/>
      <c r="E29" s="257"/>
      <c r="F29" s="264"/>
      <c r="G29" s="264"/>
      <c r="H29" s="264"/>
      <c r="I29" s="264"/>
      <c r="J29" s="264"/>
      <c r="K29" s="264"/>
      <c r="L29" s="264"/>
      <c r="M29" s="264"/>
      <c r="N29" s="264"/>
      <c r="O29" s="257"/>
    </row>
    <row r="30" spans="2:15" ht="19" customHeight="1" x14ac:dyDescent="0.35">
      <c r="B30" s="262"/>
      <c r="C30" s="287"/>
      <c r="D30" s="287"/>
      <c r="E30" s="257"/>
      <c r="F30" s="281"/>
      <c r="G30" s="282"/>
      <c r="H30" s="282"/>
      <c r="I30" s="282"/>
      <c r="J30" s="282"/>
      <c r="K30" s="282"/>
      <c r="L30" s="283"/>
      <c r="M30" s="264"/>
      <c r="N30" s="264"/>
      <c r="O30" s="257"/>
    </row>
    <row r="31" spans="2:15" ht="45" customHeight="1" x14ac:dyDescent="0.35">
      <c r="B31" s="262"/>
      <c r="C31" s="287"/>
      <c r="D31" s="287"/>
      <c r="E31" s="257"/>
      <c r="F31" s="285"/>
      <c r="G31" s="285"/>
      <c r="H31" s="285"/>
      <c r="I31" s="285"/>
      <c r="J31" s="285"/>
      <c r="K31" s="285"/>
      <c r="L31" s="285"/>
      <c r="M31" s="257"/>
      <c r="N31" s="257"/>
      <c r="O31" s="257"/>
    </row>
    <row r="32" spans="2:15" x14ac:dyDescent="0.35">
      <c r="F32" s="257"/>
      <c r="G32" s="257"/>
      <c r="H32" s="257"/>
      <c r="I32" s="257"/>
      <c r="J32" s="257"/>
      <c r="K32" s="257"/>
      <c r="L32" s="257"/>
      <c r="M32" s="257"/>
      <c r="N32" s="257"/>
    </row>
    <row r="33" spans="6:14" x14ac:dyDescent="0.35">
      <c r="F33" s="257"/>
      <c r="G33" s="257"/>
      <c r="H33" s="257"/>
      <c r="I33" s="257"/>
      <c r="J33" s="257"/>
      <c r="K33" s="257"/>
      <c r="L33" s="257"/>
      <c r="M33" s="257"/>
      <c r="N33" s="257"/>
    </row>
    <row r="34" spans="6:14" x14ac:dyDescent="0.35">
      <c r="F34" s="257"/>
      <c r="G34" s="257"/>
      <c r="H34" s="257"/>
      <c r="I34" s="257"/>
      <c r="J34" s="257"/>
      <c r="K34" s="257"/>
      <c r="L34" s="257"/>
      <c r="M34" s="257"/>
      <c r="N34" s="257"/>
    </row>
  </sheetData>
  <sheetProtection algorithmName="SHA-512" hashValue="TMXlmVvVwcv/mRGBWMivC+kw5rdn2jziv96y7q8JL5iVjehJrOtN8I320FpMvsZ+HIxTB+m3QbVDzOpTT/supA==" saltValue="Wh2KTcJtYOqNNYZ2ABmYvg==" spinCount="100000" sheet="1" objects="1" scenarios="1"/>
  <mergeCells count="19">
    <mergeCell ref="B1:D1"/>
    <mergeCell ref="D3:L3"/>
    <mergeCell ref="F13:L13"/>
    <mergeCell ref="F4:L4"/>
    <mergeCell ref="F5:L5"/>
    <mergeCell ref="F7:L7"/>
    <mergeCell ref="F9:L9"/>
    <mergeCell ref="F11:L11"/>
    <mergeCell ref="B15:L15"/>
    <mergeCell ref="F24:L24"/>
    <mergeCell ref="F28:N28"/>
    <mergeCell ref="F31:L31"/>
    <mergeCell ref="F30:L30"/>
    <mergeCell ref="C17:L17"/>
    <mergeCell ref="C28:D31"/>
    <mergeCell ref="F19:L20"/>
    <mergeCell ref="F22:N22"/>
    <mergeCell ref="C19:D20"/>
    <mergeCell ref="C22:D26"/>
  </mergeCells>
  <conditionalFormatting sqref="E5">
    <cfRule type="expression" dxfId="435" priority="22">
      <formula>$F$181="unselect"</formula>
    </cfRule>
    <cfRule type="expression" dxfId="434" priority="23">
      <formula>AND($F$181="select",$F$183="select")</formula>
    </cfRule>
    <cfRule type="expression" dxfId="433" priority="24">
      <formula>$F$181="select"</formula>
    </cfRule>
  </conditionalFormatting>
  <conditionalFormatting sqref="D5">
    <cfRule type="expression" dxfId="432" priority="19">
      <formula>$F$181="unselect"</formula>
    </cfRule>
    <cfRule type="expression" dxfId="431" priority="20">
      <formula>AND($F$181="select",$F$183="select")</formula>
    </cfRule>
    <cfRule type="expression" dxfId="430" priority="21">
      <formula>$F$181="select"</formula>
    </cfRule>
  </conditionalFormatting>
  <conditionalFormatting sqref="D9">
    <cfRule type="expression" dxfId="429" priority="16">
      <formula>$F$181="unselect"</formula>
    </cfRule>
    <cfRule type="expression" dxfId="428" priority="17">
      <formula>AND($F$181="select",$F$183="select")</formula>
    </cfRule>
    <cfRule type="expression" dxfId="427" priority="18">
      <formula>$F$181="select"</formula>
    </cfRule>
  </conditionalFormatting>
  <conditionalFormatting sqref="D11">
    <cfRule type="expression" dxfId="426" priority="13">
      <formula>$F$181="unselect"</formula>
    </cfRule>
    <cfRule type="expression" dxfId="425" priority="14">
      <formula>AND($F$181="select",$F$183="select")</formula>
    </cfRule>
    <cfRule type="expression" dxfId="424" priority="15">
      <formula>$F$181="select"</formula>
    </cfRule>
  </conditionalFormatting>
  <conditionalFormatting sqref="D13:D14">
    <cfRule type="expression" dxfId="423" priority="10">
      <formula>$F$181="unselect"</formula>
    </cfRule>
    <cfRule type="expression" dxfId="422" priority="11">
      <formula>AND($F$181="select",$F$183="select")</formula>
    </cfRule>
    <cfRule type="expression" dxfId="421" priority="12">
      <formula>$F$181="select"</formula>
    </cfRule>
  </conditionalFormatting>
  <conditionalFormatting sqref="D7">
    <cfRule type="expression" dxfId="420" priority="7">
      <formula>$F$181="unselect"</formula>
    </cfRule>
    <cfRule type="expression" dxfId="419" priority="8">
      <formula>AND($F$181="select",$F$183="select")</formula>
    </cfRule>
    <cfRule type="expression" dxfId="418" priority="9">
      <formula>$F$181="select"</formula>
    </cfRule>
  </conditionalFormatting>
  <dataValidations xWindow="1382" yWindow="432" count="1">
    <dataValidation allowBlank="1" showInputMessage="1" showErrorMessage="1" prompt="Fill in information here." sqref="F5:M5 F7:M7 F9:M9 F11:M11 F13:M14"/>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300"/>
  <sheetViews>
    <sheetView showRowColHeaders="0" zoomScale="90" zoomScaleNormal="90" workbookViewId="0">
      <selection activeCell="D10" sqref="D10:E10"/>
    </sheetView>
  </sheetViews>
  <sheetFormatPr defaultRowHeight="14.5" x14ac:dyDescent="0.35"/>
  <cols>
    <col min="1" max="1" width="1.453125" style="14" customWidth="1"/>
    <col min="2" max="2" width="3.7265625" style="50" customWidth="1"/>
    <col min="3" max="3" width="0.7265625" style="14" customWidth="1"/>
    <col min="4" max="4" width="117.90625" style="14" customWidth="1"/>
    <col min="5" max="5" width="2.6328125" style="14" customWidth="1"/>
    <col min="6" max="6" width="2.1796875" style="14" customWidth="1"/>
    <col min="7" max="7" width="4.54296875" style="14" customWidth="1"/>
    <col min="8" max="8" width="1.7265625" style="14" customWidth="1"/>
    <col min="9" max="16384" width="8.7265625" style="14"/>
  </cols>
  <sheetData>
    <row r="1" spans="1:15" ht="21" x14ac:dyDescent="0.35">
      <c r="A1" s="18"/>
      <c r="B1" s="49"/>
      <c r="C1" s="19"/>
      <c r="D1" s="20" t="s">
        <v>9</v>
      </c>
      <c r="E1" s="20"/>
      <c r="F1" s="20"/>
      <c r="G1" s="20"/>
      <c r="H1" s="20"/>
    </row>
    <row r="2" spans="1:15" ht="14.5" customHeight="1" x14ac:dyDescent="0.35">
      <c r="A2" s="317" t="s">
        <v>230</v>
      </c>
      <c r="B2" s="317"/>
      <c r="C2" s="317"/>
      <c r="D2" s="317"/>
      <c r="E2" s="317"/>
      <c r="F2" s="317"/>
      <c r="G2" s="317"/>
      <c r="H2" s="317"/>
      <c r="I2" s="207"/>
      <c r="J2" s="207"/>
      <c r="K2" s="207"/>
      <c r="L2" s="207"/>
      <c r="M2" s="208"/>
      <c r="N2" s="209"/>
      <c r="O2" s="209"/>
    </row>
    <row r="3" spans="1:15" ht="15" customHeight="1" x14ac:dyDescent="0.35">
      <c r="A3" s="317"/>
      <c r="B3" s="317"/>
      <c r="C3" s="317"/>
      <c r="D3" s="317"/>
      <c r="E3" s="317"/>
      <c r="F3" s="317"/>
      <c r="G3" s="317"/>
      <c r="H3" s="317"/>
      <c r="I3" s="207"/>
      <c r="J3" s="207"/>
      <c r="K3" s="207"/>
      <c r="L3" s="207"/>
      <c r="M3" s="6"/>
      <c r="N3" s="1"/>
      <c r="O3" s="1"/>
    </row>
    <row r="4" spans="1:15" ht="18.5" x14ac:dyDescent="0.35">
      <c r="A4" s="15"/>
      <c r="B4" s="212" t="s">
        <v>234</v>
      </c>
      <c r="C4" s="205"/>
      <c r="D4" s="205"/>
      <c r="E4" s="205"/>
      <c r="F4" s="205"/>
      <c r="G4" s="205"/>
      <c r="H4" s="205"/>
      <c r="I4" s="211"/>
      <c r="J4" s="211"/>
      <c r="K4" s="211"/>
      <c r="L4" s="211"/>
      <c r="M4" s="210"/>
      <c r="N4" s="1"/>
      <c r="O4" s="1"/>
    </row>
    <row r="5" spans="1:15" ht="7" customHeight="1" x14ac:dyDescent="0.35">
      <c r="A5" s="15"/>
      <c r="B5" s="212"/>
      <c r="C5" s="204"/>
      <c r="D5" s="217"/>
      <c r="E5" s="205"/>
      <c r="F5" s="205"/>
      <c r="G5" s="205"/>
      <c r="H5" s="205"/>
      <c r="I5" s="211"/>
      <c r="J5" s="211"/>
      <c r="K5" s="211"/>
      <c r="L5" s="211"/>
      <c r="M5" s="210"/>
      <c r="N5" s="1"/>
      <c r="O5" s="1"/>
    </row>
    <row r="6" spans="1:15" ht="18.5" x14ac:dyDescent="0.35">
      <c r="A6" s="15"/>
      <c r="B6" s="213" t="s">
        <v>233</v>
      </c>
      <c r="C6" s="204"/>
      <c r="D6" s="204"/>
      <c r="E6" s="205"/>
      <c r="F6" s="205"/>
      <c r="G6" s="205"/>
      <c r="H6" s="205"/>
      <c r="I6" s="211"/>
      <c r="J6" s="1"/>
      <c r="K6" s="211"/>
      <c r="L6" s="211"/>
      <c r="M6" s="210"/>
      <c r="N6" s="1"/>
      <c r="O6" s="1"/>
    </row>
    <row r="7" spans="1:15" ht="18.5" x14ac:dyDescent="0.35">
      <c r="A7" s="15"/>
      <c r="B7" s="214" t="s">
        <v>232</v>
      </c>
      <c r="C7" s="204"/>
      <c r="D7" s="216"/>
      <c r="E7" s="205"/>
      <c r="F7" s="205"/>
      <c r="G7" s="205"/>
      <c r="H7" s="205"/>
      <c r="I7" s="211"/>
      <c r="J7" s="211"/>
      <c r="K7" s="211"/>
      <c r="L7" s="211"/>
      <c r="M7" s="210"/>
      <c r="N7" s="1"/>
      <c r="O7" s="1"/>
    </row>
    <row r="8" spans="1:15" ht="22.5" x14ac:dyDescent="0.35">
      <c r="A8" s="15"/>
      <c r="B8" s="215" t="s">
        <v>231</v>
      </c>
      <c r="C8" s="206"/>
      <c r="D8" s="206"/>
      <c r="E8" s="206"/>
      <c r="F8" s="206"/>
      <c r="G8" s="206"/>
      <c r="H8" s="203"/>
      <c r="I8" s="6"/>
      <c r="J8" s="6"/>
      <c r="K8" s="6"/>
      <c r="L8" s="6"/>
      <c r="M8" s="6"/>
      <c r="N8" s="1"/>
      <c r="O8" s="1"/>
    </row>
    <row r="9" spans="1:15" ht="28.5" customHeight="1" x14ac:dyDescent="0.35">
      <c r="A9" s="15"/>
      <c r="B9" s="228"/>
      <c r="C9" s="206"/>
      <c r="D9" s="273"/>
      <c r="E9" s="206"/>
      <c r="F9" s="206"/>
      <c r="G9" s="206"/>
      <c r="H9" s="203"/>
      <c r="I9" s="6"/>
      <c r="J9" s="6"/>
      <c r="K9" s="6"/>
      <c r="L9" s="6"/>
      <c r="M9" s="6"/>
      <c r="N9" s="1"/>
      <c r="O9" s="1"/>
    </row>
    <row r="10" spans="1:15" ht="28.5" customHeight="1" x14ac:dyDescent="0.35">
      <c r="A10" s="15"/>
      <c r="B10" s="228"/>
      <c r="C10" s="206"/>
      <c r="D10" s="324" t="str">
        <f>IF(Registration!F30="","no input from the user",Registration!F30)</f>
        <v>no input from the user</v>
      </c>
      <c r="E10" s="324"/>
      <c r="F10" s="206"/>
      <c r="G10" s="206"/>
      <c r="H10" s="203"/>
      <c r="I10" s="6"/>
      <c r="J10" s="6"/>
      <c r="K10" s="6"/>
      <c r="L10" s="6"/>
      <c r="M10" s="6"/>
      <c r="N10" s="1"/>
      <c r="O10" s="1"/>
    </row>
    <row r="12" spans="1:15" ht="22.5" x14ac:dyDescent="0.35">
      <c r="A12" s="21"/>
      <c r="B12" s="25"/>
      <c r="C12" s="22"/>
      <c r="D12" s="26" t="s">
        <v>10</v>
      </c>
      <c r="E12" s="26"/>
      <c r="F12" s="26"/>
      <c r="G12" s="26"/>
      <c r="H12" s="26"/>
    </row>
    <row r="13" spans="1:15" ht="9.5" customHeight="1" x14ac:dyDescent="0.35">
      <c r="A13" s="1"/>
      <c r="B13" s="13"/>
      <c r="C13" s="1"/>
      <c r="D13" s="2"/>
      <c r="E13" s="3"/>
      <c r="F13" s="1"/>
      <c r="G13" s="1"/>
      <c r="H13" s="27"/>
    </row>
    <row r="14" spans="1:15" ht="14.5" customHeight="1" x14ac:dyDescent="0.35">
      <c r="A14" s="1"/>
      <c r="B14" s="23" t="s">
        <v>11</v>
      </c>
      <c r="C14" s="1"/>
      <c r="D14" s="323" t="s">
        <v>12</v>
      </c>
      <c r="E14" s="323"/>
      <c r="F14" s="323"/>
      <c r="G14" s="323"/>
      <c r="H14" s="323"/>
    </row>
    <row r="15" spans="1:15" x14ac:dyDescent="0.35">
      <c r="A15" s="1"/>
      <c r="B15" s="13"/>
      <c r="C15" s="1"/>
      <c r="D15" s="4"/>
      <c r="E15" s="1"/>
      <c r="F15" s="1"/>
      <c r="G15" s="1"/>
      <c r="H15" s="28"/>
    </row>
    <row r="16" spans="1:15" x14ac:dyDescent="0.35">
      <c r="A16" s="1"/>
      <c r="B16" s="6" t="s">
        <v>5</v>
      </c>
      <c r="C16" s="5"/>
      <c r="D16" s="320" t="s">
        <v>45</v>
      </c>
      <c r="E16" s="320"/>
      <c r="F16" s="1"/>
      <c r="G16" s="6" t="s">
        <v>6</v>
      </c>
    </row>
    <row r="17" spans="1:8" ht="4" customHeight="1" x14ac:dyDescent="0.35">
      <c r="A17" s="1"/>
      <c r="B17" s="6"/>
      <c r="C17" s="5"/>
      <c r="D17" s="17"/>
      <c r="E17" s="17"/>
      <c r="F17" s="1"/>
      <c r="G17" s="6"/>
    </row>
    <row r="18" spans="1:8" x14ac:dyDescent="0.35">
      <c r="A18" s="1"/>
      <c r="B18" s="13"/>
      <c r="C18" s="1"/>
      <c r="D18" s="54" t="s">
        <v>13</v>
      </c>
      <c r="E18" s="3"/>
      <c r="F18" s="1"/>
      <c r="G18" s="1"/>
    </row>
    <row r="19" spans="1:8" x14ac:dyDescent="0.35">
      <c r="A19" s="1"/>
      <c r="B19" s="24">
        <v>1</v>
      </c>
      <c r="C19" s="1"/>
      <c r="D19" s="315" t="s">
        <v>46</v>
      </c>
      <c r="E19" s="316"/>
      <c r="F19" s="1"/>
      <c r="G19" s="7"/>
    </row>
    <row r="20" spans="1:8" ht="4.5" customHeight="1" x14ac:dyDescent="0.35">
      <c r="A20" s="1"/>
      <c r="B20" s="13"/>
      <c r="C20" s="1"/>
      <c r="D20" s="8"/>
      <c r="E20" s="9"/>
      <c r="F20" s="1"/>
      <c r="G20" s="1"/>
    </row>
    <row r="21" spans="1:8" x14ac:dyDescent="0.35">
      <c r="A21" s="1"/>
      <c r="B21" s="24">
        <v>2</v>
      </c>
      <c r="C21" s="1"/>
      <c r="D21" s="315" t="s">
        <v>47</v>
      </c>
      <c r="E21" s="316"/>
      <c r="F21" s="10"/>
      <c r="G21" s="7"/>
    </row>
    <row r="22" spans="1:8" ht="4.5" customHeight="1" x14ac:dyDescent="0.35">
      <c r="A22" s="1"/>
      <c r="B22" s="13"/>
      <c r="C22" s="1"/>
      <c r="D22" s="8"/>
      <c r="E22" s="9"/>
      <c r="F22" s="1"/>
      <c r="G22" s="1"/>
    </row>
    <row r="23" spans="1:8" x14ac:dyDescent="0.35">
      <c r="A23" s="1"/>
      <c r="B23" s="24">
        <v>3</v>
      </c>
      <c r="C23" s="1"/>
      <c r="D23" s="315" t="s">
        <v>39</v>
      </c>
      <c r="E23" s="316"/>
      <c r="F23" s="10"/>
      <c r="G23" s="7"/>
    </row>
    <row r="24" spans="1:8" ht="4.5" customHeight="1" x14ac:dyDescent="0.35">
      <c r="A24" s="1"/>
      <c r="B24" s="13"/>
      <c r="C24" s="1"/>
      <c r="D24" s="8"/>
      <c r="E24" s="9"/>
      <c r="F24" s="1"/>
      <c r="G24" s="1"/>
    </row>
    <row r="25" spans="1:8" hidden="1" x14ac:dyDescent="0.35">
      <c r="A25" s="1"/>
      <c r="B25" s="24">
        <v>4</v>
      </c>
      <c r="C25" s="1"/>
      <c r="D25" s="315"/>
      <c r="E25" s="316"/>
      <c r="F25" s="10"/>
      <c r="G25" s="7"/>
    </row>
    <row r="26" spans="1:8" ht="5" hidden="1" customHeight="1" x14ac:dyDescent="0.35"/>
    <row r="27" spans="1:8" ht="17.5" customHeight="1" x14ac:dyDescent="0.35">
      <c r="A27" s="1"/>
      <c r="B27" s="33"/>
      <c r="C27" s="1"/>
      <c r="D27" s="2"/>
      <c r="E27" s="2"/>
      <c r="F27" s="3"/>
      <c r="G27" s="16"/>
    </row>
    <row r="28" spans="1:8" ht="14.5" customHeight="1" x14ac:dyDescent="0.35">
      <c r="A28" s="1"/>
      <c r="B28" s="23" t="s">
        <v>17</v>
      </c>
      <c r="C28" s="1"/>
      <c r="D28" s="323" t="s">
        <v>18</v>
      </c>
      <c r="E28" s="323"/>
      <c r="F28" s="323"/>
      <c r="G28" s="323"/>
      <c r="H28" s="323"/>
    </row>
    <row r="29" spans="1:8" x14ac:dyDescent="0.35">
      <c r="A29" s="1"/>
      <c r="B29" s="6"/>
      <c r="C29" s="5"/>
      <c r="D29" s="17"/>
      <c r="E29" s="17"/>
      <c r="F29" s="1"/>
      <c r="G29" s="6"/>
    </row>
    <row r="30" spans="1:8" ht="30.5" customHeight="1" x14ac:dyDescent="0.35">
      <c r="A30" s="1"/>
      <c r="B30" s="47" t="s">
        <v>40</v>
      </c>
      <c r="C30" s="46"/>
      <c r="D30" s="319" t="s">
        <v>48</v>
      </c>
      <c r="E30" s="319"/>
      <c r="F30" s="1"/>
      <c r="G30" s="48" t="s">
        <v>6</v>
      </c>
    </row>
    <row r="31" spans="1:8" ht="4" customHeight="1" x14ac:dyDescent="0.35">
      <c r="A31" s="1"/>
      <c r="B31" s="6"/>
      <c r="C31" s="5"/>
      <c r="D31" s="17"/>
      <c r="E31" s="17"/>
      <c r="F31" s="1"/>
      <c r="G31" s="6"/>
    </row>
    <row r="32" spans="1:8" x14ac:dyDescent="0.35">
      <c r="A32" s="1"/>
      <c r="B32" s="13"/>
      <c r="C32" s="1"/>
      <c r="D32" s="54" t="s">
        <v>13</v>
      </c>
      <c r="E32" s="3"/>
      <c r="F32" s="1"/>
      <c r="G32" s="1"/>
    </row>
    <row r="33" spans="1:8" x14ac:dyDescent="0.35">
      <c r="A33" s="1"/>
      <c r="B33" s="24">
        <v>1</v>
      </c>
      <c r="C33" s="1"/>
      <c r="D33" s="315" t="s">
        <v>41</v>
      </c>
      <c r="E33" s="316"/>
      <c r="F33" s="1"/>
      <c r="G33" s="7"/>
    </row>
    <row r="34" spans="1:8" ht="4.5" customHeight="1" x14ac:dyDescent="0.35">
      <c r="A34" s="1"/>
      <c r="B34" s="13"/>
      <c r="C34" s="1"/>
      <c r="D34" s="8"/>
      <c r="E34" s="9"/>
      <c r="F34" s="1"/>
      <c r="G34" s="1"/>
    </row>
    <row r="35" spans="1:8" x14ac:dyDescent="0.35">
      <c r="A35" s="1"/>
      <c r="B35" s="24">
        <v>2</v>
      </c>
      <c r="C35" s="1"/>
      <c r="D35" s="315" t="s">
        <v>42</v>
      </c>
      <c r="E35" s="316"/>
      <c r="F35" s="10"/>
      <c r="G35" s="7"/>
    </row>
    <row r="36" spans="1:8" ht="4.5" customHeight="1" x14ac:dyDescent="0.35">
      <c r="A36" s="1"/>
      <c r="B36" s="13"/>
      <c r="C36" s="1"/>
      <c r="D36" s="8"/>
      <c r="E36" s="9"/>
      <c r="F36" s="1"/>
      <c r="G36" s="1"/>
    </row>
    <row r="37" spans="1:8" x14ac:dyDescent="0.35">
      <c r="A37" s="1"/>
      <c r="B37" s="24">
        <v>3</v>
      </c>
      <c r="C37" s="1"/>
      <c r="D37" s="315" t="s">
        <v>43</v>
      </c>
      <c r="E37" s="316"/>
      <c r="F37" s="10"/>
      <c r="G37" s="7"/>
    </row>
    <row r="38" spans="1:8" ht="4.5" customHeight="1" x14ac:dyDescent="0.35">
      <c r="A38" s="1"/>
      <c r="B38" s="13"/>
      <c r="C38" s="1"/>
      <c r="D38" s="8"/>
      <c r="E38" s="9"/>
      <c r="F38" s="1"/>
      <c r="G38" s="1"/>
    </row>
    <row r="39" spans="1:8" x14ac:dyDescent="0.35">
      <c r="A39" s="1"/>
      <c r="B39" s="24">
        <v>4</v>
      </c>
      <c r="C39" s="1"/>
      <c r="D39" s="315" t="s">
        <v>44</v>
      </c>
      <c r="E39" s="316"/>
      <c r="F39" s="10"/>
      <c r="G39" s="7"/>
    </row>
    <row r="40" spans="1:8" ht="5" customHeight="1" x14ac:dyDescent="0.35"/>
    <row r="41" spans="1:8" ht="17" customHeight="1" x14ac:dyDescent="0.35">
      <c r="A41" s="1"/>
      <c r="B41" s="33"/>
      <c r="C41" s="1"/>
      <c r="D41" s="2"/>
      <c r="E41" s="2"/>
      <c r="F41" s="3"/>
      <c r="G41" s="16"/>
    </row>
    <row r="42" spans="1:8" ht="17" customHeight="1" x14ac:dyDescent="0.35">
      <c r="A42" s="1"/>
      <c r="B42" s="33"/>
      <c r="C42" s="1"/>
      <c r="D42" s="2"/>
      <c r="E42" s="2"/>
      <c r="F42" s="3"/>
      <c r="G42" s="16"/>
    </row>
    <row r="43" spans="1:8" ht="22.5" x14ac:dyDescent="0.35">
      <c r="A43" s="34"/>
      <c r="B43" s="51"/>
      <c r="C43" s="35"/>
      <c r="D43" s="36" t="s">
        <v>21</v>
      </c>
      <c r="E43" s="36"/>
      <c r="F43" s="36"/>
      <c r="G43" s="36"/>
      <c r="H43" s="36"/>
    </row>
    <row r="44" spans="1:8" ht="17" customHeight="1" x14ac:dyDescent="0.35">
      <c r="A44" s="1"/>
      <c r="B44" s="33"/>
      <c r="C44" s="1"/>
      <c r="D44" s="2"/>
      <c r="E44" s="2"/>
      <c r="F44" s="3"/>
      <c r="G44" s="16"/>
    </row>
    <row r="45" spans="1:8" ht="14.5" customHeight="1" x14ac:dyDescent="0.35">
      <c r="A45" s="1"/>
      <c r="B45" s="37" t="s">
        <v>20</v>
      </c>
      <c r="C45" s="1"/>
      <c r="D45" s="322" t="s">
        <v>49</v>
      </c>
      <c r="E45" s="322"/>
      <c r="F45" s="322"/>
      <c r="G45" s="322"/>
      <c r="H45" s="322"/>
    </row>
    <row r="46" spans="1:8" ht="17" customHeight="1" x14ac:dyDescent="0.35">
      <c r="A46" s="1"/>
      <c r="B46" s="33"/>
      <c r="C46" s="1"/>
      <c r="D46" s="2"/>
      <c r="E46" s="2"/>
      <c r="F46" s="3"/>
      <c r="G46" s="16"/>
    </row>
    <row r="47" spans="1:8" ht="29.5" customHeight="1" x14ac:dyDescent="0.35">
      <c r="A47" s="1"/>
      <c r="B47" s="47" t="s">
        <v>51</v>
      </c>
      <c r="C47" s="46"/>
      <c r="D47" s="319" t="s">
        <v>50</v>
      </c>
      <c r="E47" s="319"/>
      <c r="F47" s="1"/>
      <c r="G47" s="48" t="s">
        <v>6</v>
      </c>
    </row>
    <row r="48" spans="1:8" ht="4" customHeight="1" x14ac:dyDescent="0.35">
      <c r="A48" s="1"/>
      <c r="B48" s="6"/>
      <c r="C48" s="5"/>
      <c r="D48" s="17"/>
      <c r="E48" s="17"/>
      <c r="F48" s="1"/>
      <c r="G48" s="6"/>
    </row>
    <row r="49" spans="1:8" x14ac:dyDescent="0.35">
      <c r="A49" s="1"/>
      <c r="B49" s="13"/>
      <c r="C49" s="1"/>
      <c r="D49" s="54" t="s">
        <v>13</v>
      </c>
      <c r="E49" s="3"/>
      <c r="F49" s="1"/>
      <c r="G49" s="1"/>
    </row>
    <row r="50" spans="1:8" x14ac:dyDescent="0.35">
      <c r="A50" s="1"/>
      <c r="B50" s="24">
        <v>1</v>
      </c>
      <c r="C50" s="1"/>
      <c r="D50" s="315" t="s">
        <v>52</v>
      </c>
      <c r="E50" s="316"/>
      <c r="F50" s="1"/>
      <c r="G50" s="7"/>
    </row>
    <row r="51" spans="1:8" ht="4.5" customHeight="1" x14ac:dyDescent="0.35">
      <c r="A51" s="1"/>
      <c r="B51" s="13"/>
      <c r="C51" s="1"/>
      <c r="D51" s="8"/>
      <c r="E51" s="9"/>
      <c r="F51" s="1"/>
      <c r="G51" s="1"/>
    </row>
    <row r="52" spans="1:8" x14ac:dyDescent="0.35">
      <c r="A52" s="1"/>
      <c r="B52" s="24">
        <v>2</v>
      </c>
      <c r="C52" s="1"/>
      <c r="D52" s="315" t="s">
        <v>53</v>
      </c>
      <c r="E52" s="316"/>
      <c r="F52" s="10"/>
      <c r="G52" s="7"/>
    </row>
    <row r="53" spans="1:8" ht="4.5" customHeight="1" x14ac:dyDescent="0.35">
      <c r="A53" s="1"/>
      <c r="B53" s="13"/>
      <c r="C53" s="1"/>
      <c r="D53" s="8"/>
      <c r="E53" s="9"/>
      <c r="F53" s="1"/>
      <c r="G53" s="1"/>
    </row>
    <row r="54" spans="1:8" x14ac:dyDescent="0.35">
      <c r="A54" s="1"/>
      <c r="B54" s="24">
        <v>3</v>
      </c>
      <c r="C54" s="1"/>
      <c r="D54" s="315" t="s">
        <v>39</v>
      </c>
      <c r="E54" s="316"/>
      <c r="F54" s="10"/>
      <c r="G54" s="7"/>
    </row>
    <row r="55" spans="1:8" ht="4.5" customHeight="1" x14ac:dyDescent="0.35">
      <c r="A55" s="1"/>
      <c r="B55" s="13"/>
      <c r="C55" s="1"/>
      <c r="D55" s="8"/>
      <c r="E55" s="9"/>
      <c r="F55" s="1"/>
      <c r="G55" s="1"/>
    </row>
    <row r="56" spans="1:8" hidden="1" x14ac:dyDescent="0.35">
      <c r="A56" s="1"/>
      <c r="B56" s="24">
        <v>4</v>
      </c>
      <c r="C56" s="1"/>
      <c r="D56" s="315"/>
      <c r="E56" s="316"/>
      <c r="F56" s="10"/>
      <c r="G56" s="7"/>
    </row>
    <row r="57" spans="1:8" ht="5" hidden="1" customHeight="1" x14ac:dyDescent="0.35"/>
    <row r="58" spans="1:8" ht="17.5" customHeight="1" x14ac:dyDescent="0.35">
      <c r="A58" s="1"/>
      <c r="B58" s="33"/>
      <c r="C58" s="1"/>
      <c r="D58" s="2"/>
      <c r="E58" s="2"/>
      <c r="F58" s="3"/>
      <c r="G58" s="16"/>
    </row>
    <row r="59" spans="1:8" ht="14.5" customHeight="1" x14ac:dyDescent="0.35">
      <c r="A59" s="1"/>
      <c r="B59" s="37" t="s">
        <v>22</v>
      </c>
      <c r="C59" s="1"/>
      <c r="D59" s="322" t="s">
        <v>54</v>
      </c>
      <c r="E59" s="322"/>
      <c r="F59" s="322"/>
      <c r="G59" s="322"/>
      <c r="H59" s="322"/>
    </row>
    <row r="60" spans="1:8" ht="17" customHeight="1" x14ac:dyDescent="0.35">
      <c r="A60" s="1"/>
      <c r="B60" s="33"/>
      <c r="C60" s="1"/>
      <c r="D60" s="2"/>
      <c r="E60" s="2"/>
      <c r="F60" s="3"/>
      <c r="G60" s="16"/>
    </row>
    <row r="61" spans="1:8" x14ac:dyDescent="0.35">
      <c r="A61" s="1"/>
      <c r="B61" s="6" t="s">
        <v>60</v>
      </c>
      <c r="C61" s="5"/>
      <c r="D61" s="320" t="s">
        <v>55</v>
      </c>
      <c r="E61" s="320"/>
      <c r="F61" s="1"/>
      <c r="G61" s="6" t="s">
        <v>6</v>
      </c>
    </row>
    <row r="62" spans="1:8" ht="4" customHeight="1" x14ac:dyDescent="0.35">
      <c r="A62" s="1"/>
      <c r="B62" s="6"/>
      <c r="C62" s="5"/>
      <c r="D62" s="17"/>
      <c r="E62" s="17"/>
      <c r="F62" s="1"/>
      <c r="G62" s="6"/>
    </row>
    <row r="63" spans="1:8" x14ac:dyDescent="0.35">
      <c r="A63" s="1"/>
      <c r="B63" s="13"/>
      <c r="C63" s="1"/>
      <c r="D63" s="54" t="s">
        <v>8</v>
      </c>
      <c r="E63" s="3"/>
      <c r="F63" s="1"/>
      <c r="G63" s="1"/>
    </row>
    <row r="64" spans="1:8" x14ac:dyDescent="0.35">
      <c r="A64" s="1"/>
      <c r="B64" s="24">
        <v>1</v>
      </c>
      <c r="C64" s="1"/>
      <c r="D64" s="315" t="s">
        <v>56</v>
      </c>
      <c r="E64" s="316"/>
      <c r="F64" s="1"/>
      <c r="G64" s="7"/>
    </row>
    <row r="65" spans="1:8" ht="4" customHeight="1" x14ac:dyDescent="0.35">
      <c r="A65" s="1"/>
      <c r="B65" s="13"/>
      <c r="C65" s="1"/>
      <c r="D65" s="8"/>
      <c r="E65" s="9"/>
      <c r="F65" s="1"/>
      <c r="G65" s="1"/>
    </row>
    <row r="66" spans="1:8" x14ac:dyDescent="0.35">
      <c r="A66" s="1"/>
      <c r="B66" s="24">
        <v>2</v>
      </c>
      <c r="C66" s="1"/>
      <c r="D66" s="315" t="s">
        <v>57</v>
      </c>
      <c r="E66" s="316"/>
      <c r="F66" s="10"/>
      <c r="G66" s="7"/>
    </row>
    <row r="67" spans="1:8" ht="4" customHeight="1" x14ac:dyDescent="0.35">
      <c r="A67" s="1"/>
      <c r="B67" s="13"/>
      <c r="C67" s="1"/>
      <c r="D67" s="8"/>
      <c r="E67" s="9"/>
      <c r="F67" s="1"/>
      <c r="G67" s="1"/>
    </row>
    <row r="68" spans="1:8" x14ac:dyDescent="0.35">
      <c r="A68" s="1"/>
      <c r="B68" s="24">
        <v>3</v>
      </c>
      <c r="C68" s="1"/>
      <c r="D68" s="315" t="s">
        <v>58</v>
      </c>
      <c r="E68" s="316"/>
      <c r="F68" s="10"/>
      <c r="G68" s="7"/>
    </row>
    <row r="69" spans="1:8" ht="4" customHeight="1" x14ac:dyDescent="0.35">
      <c r="A69" s="1"/>
      <c r="B69" s="13"/>
      <c r="C69" s="1"/>
      <c r="D69" s="11"/>
      <c r="E69" s="9"/>
      <c r="F69" s="1"/>
      <c r="G69" s="1"/>
    </row>
    <row r="70" spans="1:8" x14ac:dyDescent="0.35">
      <c r="A70" s="1"/>
      <c r="B70" s="24">
        <v>4</v>
      </c>
      <c r="C70" s="1"/>
      <c r="D70" s="315" t="s">
        <v>59</v>
      </c>
      <c r="E70" s="316"/>
      <c r="F70" s="10"/>
      <c r="G70" s="7"/>
    </row>
    <row r="71" spans="1:8" ht="4" customHeight="1" x14ac:dyDescent="0.35">
      <c r="A71" s="1"/>
      <c r="B71" s="13"/>
      <c r="C71" s="1"/>
      <c r="D71" s="11"/>
      <c r="E71" s="9"/>
      <c r="F71" s="1"/>
      <c r="G71" s="1"/>
    </row>
    <row r="72" spans="1:8" ht="17.5" customHeight="1" x14ac:dyDescent="0.35">
      <c r="A72" s="1"/>
      <c r="B72" s="33"/>
      <c r="C72" s="1"/>
      <c r="D72" s="2"/>
      <c r="E72" s="2"/>
      <c r="F72" s="3"/>
      <c r="G72" s="16"/>
    </row>
    <row r="73" spans="1:8" ht="14.5" customHeight="1" x14ac:dyDescent="0.35">
      <c r="A73" s="1"/>
      <c r="B73" s="37" t="s">
        <v>23</v>
      </c>
      <c r="C73" s="1"/>
      <c r="D73" s="322" t="s">
        <v>61</v>
      </c>
      <c r="E73" s="322"/>
      <c r="F73" s="322"/>
      <c r="G73" s="322"/>
      <c r="H73" s="322"/>
    </row>
    <row r="74" spans="1:8" ht="17" customHeight="1" x14ac:dyDescent="0.35">
      <c r="A74" s="1"/>
      <c r="B74" s="33"/>
      <c r="C74" s="1"/>
      <c r="D74" s="2"/>
      <c r="E74" s="2"/>
      <c r="F74" s="3"/>
      <c r="G74" s="16"/>
    </row>
    <row r="75" spans="1:8" ht="30.5" customHeight="1" x14ac:dyDescent="0.35">
      <c r="A75" s="1"/>
      <c r="B75" s="47" t="s">
        <v>65</v>
      </c>
      <c r="C75" s="46"/>
      <c r="D75" s="319" t="s">
        <v>62</v>
      </c>
      <c r="E75" s="319"/>
      <c r="F75" s="1"/>
      <c r="G75" s="48" t="s">
        <v>6</v>
      </c>
    </row>
    <row r="76" spans="1:8" ht="4" customHeight="1" x14ac:dyDescent="0.35">
      <c r="A76" s="1"/>
      <c r="B76" s="6"/>
      <c r="C76" s="5"/>
      <c r="D76" s="17"/>
      <c r="E76" s="17"/>
      <c r="F76" s="1"/>
      <c r="G76" s="6"/>
    </row>
    <row r="77" spans="1:8" x14ac:dyDescent="0.35">
      <c r="A77" s="1"/>
      <c r="B77" s="13"/>
      <c r="C77" s="1"/>
      <c r="D77" s="54" t="s">
        <v>8</v>
      </c>
      <c r="E77" s="3"/>
      <c r="F77" s="1"/>
      <c r="G77" s="1"/>
    </row>
    <row r="78" spans="1:8" x14ac:dyDescent="0.35">
      <c r="A78" s="1"/>
      <c r="B78" s="24">
        <v>1</v>
      </c>
      <c r="C78" s="1"/>
      <c r="D78" s="315" t="s">
        <v>64</v>
      </c>
      <c r="E78" s="316"/>
      <c r="F78" s="1"/>
      <c r="G78" s="7"/>
    </row>
    <row r="79" spans="1:8" ht="4" customHeight="1" x14ac:dyDescent="0.35">
      <c r="A79" s="1"/>
      <c r="B79" s="13"/>
      <c r="C79" s="1"/>
      <c r="D79" s="8"/>
      <c r="E79" s="9"/>
      <c r="F79" s="1"/>
      <c r="G79" s="1"/>
    </row>
    <row r="80" spans="1:8" x14ac:dyDescent="0.35">
      <c r="A80" s="1"/>
      <c r="B80" s="24">
        <v>2</v>
      </c>
      <c r="C80" s="1"/>
      <c r="D80" s="315" t="s">
        <v>63</v>
      </c>
      <c r="E80" s="316"/>
      <c r="F80" s="10"/>
      <c r="G80" s="7"/>
    </row>
    <row r="81" spans="1:8" ht="4" customHeight="1" x14ac:dyDescent="0.35">
      <c r="A81" s="1"/>
      <c r="B81" s="33"/>
      <c r="C81" s="1"/>
      <c r="D81" s="2"/>
      <c r="E81" s="2"/>
      <c r="F81" s="3"/>
      <c r="G81" s="16"/>
    </row>
    <row r="82" spans="1:8" ht="19" customHeight="1" x14ac:dyDescent="0.35">
      <c r="A82" s="1"/>
      <c r="B82" s="13"/>
      <c r="C82" s="1"/>
      <c r="D82" s="8"/>
      <c r="E82" s="9"/>
      <c r="F82" s="1"/>
      <c r="G82" s="1"/>
    </row>
    <row r="83" spans="1:8" ht="14.5" customHeight="1" x14ac:dyDescent="0.35">
      <c r="A83" s="1"/>
      <c r="B83" s="37" t="s">
        <v>24</v>
      </c>
      <c r="C83" s="1"/>
      <c r="D83" s="322" t="s">
        <v>66</v>
      </c>
      <c r="E83" s="322"/>
      <c r="F83" s="322"/>
      <c r="G83" s="322"/>
      <c r="H83" s="322"/>
    </row>
    <row r="84" spans="1:8" ht="17" customHeight="1" x14ac:dyDescent="0.35">
      <c r="A84" s="1"/>
      <c r="B84" s="33"/>
      <c r="C84" s="1"/>
      <c r="D84" s="2"/>
      <c r="E84" s="2"/>
      <c r="F84" s="3"/>
      <c r="G84" s="16"/>
    </row>
    <row r="85" spans="1:8" x14ac:dyDescent="0.35">
      <c r="A85" s="1"/>
      <c r="B85" s="6" t="s">
        <v>71</v>
      </c>
      <c r="C85" s="5"/>
      <c r="D85" s="320" t="s">
        <v>67</v>
      </c>
      <c r="E85" s="320"/>
      <c r="F85" s="1"/>
      <c r="G85" s="6" t="s">
        <v>6</v>
      </c>
    </row>
    <row r="86" spans="1:8" ht="4" customHeight="1" x14ac:dyDescent="0.35">
      <c r="A86" s="1"/>
      <c r="B86" s="6"/>
      <c r="C86" s="5"/>
      <c r="D86" s="17"/>
      <c r="E86" s="17"/>
      <c r="F86" s="1"/>
      <c r="G86" s="6"/>
    </row>
    <row r="87" spans="1:8" x14ac:dyDescent="0.35">
      <c r="A87" s="1"/>
      <c r="B87" s="13"/>
      <c r="C87" s="1"/>
      <c r="D87" s="54" t="s">
        <v>13</v>
      </c>
      <c r="E87" s="3"/>
      <c r="F87" s="1"/>
      <c r="G87" s="1"/>
    </row>
    <row r="88" spans="1:8" x14ac:dyDescent="0.35">
      <c r="A88" s="1"/>
      <c r="B88" s="24">
        <v>1</v>
      </c>
      <c r="C88" s="1"/>
      <c r="D88" s="315" t="s">
        <v>68</v>
      </c>
      <c r="E88" s="316"/>
      <c r="F88" s="1"/>
      <c r="G88" s="7"/>
    </row>
    <row r="89" spans="1:8" ht="4.5" customHeight="1" x14ac:dyDescent="0.35">
      <c r="A89" s="1"/>
      <c r="B89" s="13"/>
      <c r="C89" s="1"/>
      <c r="D89" s="8"/>
      <c r="E89" s="9"/>
      <c r="F89" s="1"/>
      <c r="G89" s="1"/>
    </row>
    <row r="90" spans="1:8" x14ac:dyDescent="0.35">
      <c r="A90" s="1"/>
      <c r="B90" s="24">
        <v>2</v>
      </c>
      <c r="C90" s="1"/>
      <c r="D90" s="315" t="s">
        <v>69</v>
      </c>
      <c r="E90" s="316"/>
      <c r="F90" s="10"/>
      <c r="G90" s="7"/>
    </row>
    <row r="91" spans="1:8" ht="4.5" customHeight="1" x14ac:dyDescent="0.35">
      <c r="A91" s="1"/>
      <c r="B91" s="13"/>
      <c r="C91" s="1"/>
      <c r="D91" s="8"/>
      <c r="E91" s="9"/>
      <c r="F91" s="1"/>
      <c r="G91" s="1"/>
    </row>
    <row r="92" spans="1:8" x14ac:dyDescent="0.35">
      <c r="A92" s="1"/>
      <c r="B92" s="24">
        <v>3</v>
      </c>
      <c r="C92" s="1"/>
      <c r="D92" s="315" t="s">
        <v>70</v>
      </c>
      <c r="E92" s="316"/>
      <c r="F92" s="10"/>
      <c r="G92" s="7"/>
    </row>
    <row r="93" spans="1:8" ht="4.5" customHeight="1" x14ac:dyDescent="0.35">
      <c r="A93" s="1"/>
      <c r="B93" s="13"/>
      <c r="C93" s="1"/>
      <c r="D93" s="8"/>
      <c r="E93" s="9"/>
      <c r="F93" s="1"/>
      <c r="G93" s="1"/>
    </row>
    <row r="94" spans="1:8" hidden="1" x14ac:dyDescent="0.35">
      <c r="A94" s="1"/>
      <c r="B94" s="24">
        <v>4</v>
      </c>
      <c r="C94" s="1"/>
      <c r="D94" s="315"/>
      <c r="E94" s="316"/>
      <c r="F94" s="10"/>
      <c r="G94" s="7"/>
    </row>
    <row r="95" spans="1:8" ht="5.5" hidden="1" customHeight="1" x14ac:dyDescent="0.35">
      <c r="A95" s="1"/>
      <c r="B95" s="33"/>
      <c r="C95" s="1"/>
      <c r="D95" s="2"/>
      <c r="E95" s="2"/>
      <c r="F95" s="3"/>
      <c r="G95" s="16"/>
    </row>
    <row r="96" spans="1:8" ht="17" customHeight="1" x14ac:dyDescent="0.35">
      <c r="A96" s="1"/>
      <c r="B96" s="33"/>
      <c r="C96" s="1"/>
      <c r="D96" s="2"/>
      <c r="E96" s="2"/>
      <c r="F96" s="3"/>
      <c r="G96" s="16"/>
    </row>
    <row r="97" spans="1:8" ht="14.5" customHeight="1" x14ac:dyDescent="0.35">
      <c r="A97" s="1"/>
      <c r="B97" s="37" t="s">
        <v>25</v>
      </c>
      <c r="C97" s="1"/>
      <c r="D97" s="322" t="s">
        <v>72</v>
      </c>
      <c r="E97" s="322"/>
      <c r="F97" s="322"/>
      <c r="G97" s="322"/>
      <c r="H97" s="322"/>
    </row>
    <row r="98" spans="1:8" ht="17" customHeight="1" x14ac:dyDescent="0.35">
      <c r="A98" s="1"/>
      <c r="B98" s="33"/>
      <c r="C98" s="1"/>
      <c r="D98" s="2"/>
      <c r="E98" s="2"/>
      <c r="F98" s="3"/>
      <c r="G98" s="16"/>
    </row>
    <row r="99" spans="1:8" x14ac:dyDescent="0.35">
      <c r="A99" s="1"/>
      <c r="B99" s="6" t="s">
        <v>74</v>
      </c>
      <c r="C99" s="5"/>
      <c r="D99" s="320" t="s">
        <v>73</v>
      </c>
      <c r="E99" s="320"/>
      <c r="F99" s="1"/>
      <c r="G99" s="6" t="s">
        <v>6</v>
      </c>
    </row>
    <row r="100" spans="1:8" ht="4" customHeight="1" x14ac:dyDescent="0.35">
      <c r="A100" s="1"/>
      <c r="B100" s="6"/>
      <c r="C100" s="5"/>
      <c r="D100" s="17"/>
      <c r="E100" s="17"/>
      <c r="F100" s="1"/>
      <c r="G100" s="6"/>
    </row>
    <row r="101" spans="1:8" x14ac:dyDescent="0.35">
      <c r="A101" s="1"/>
      <c r="B101" s="13"/>
      <c r="C101" s="1"/>
      <c r="D101" s="54" t="s">
        <v>8</v>
      </c>
      <c r="E101" s="3"/>
      <c r="F101" s="1"/>
      <c r="G101" s="1"/>
    </row>
    <row r="102" spans="1:8" x14ac:dyDescent="0.35">
      <c r="A102" s="1"/>
      <c r="B102" s="24">
        <v>1</v>
      </c>
      <c r="C102" s="1"/>
      <c r="D102" s="315" t="s">
        <v>75</v>
      </c>
      <c r="E102" s="316"/>
      <c r="F102" s="1"/>
      <c r="G102" s="7"/>
    </row>
    <row r="103" spans="1:8" ht="4" customHeight="1" x14ac:dyDescent="0.35">
      <c r="A103" s="1"/>
      <c r="B103" s="13"/>
      <c r="C103" s="1"/>
      <c r="D103" s="8"/>
      <c r="E103" s="9"/>
      <c r="F103" s="1"/>
      <c r="G103" s="1"/>
    </row>
    <row r="104" spans="1:8" x14ac:dyDescent="0.35">
      <c r="A104" s="1"/>
      <c r="B104" s="24">
        <v>2</v>
      </c>
      <c r="C104" s="1"/>
      <c r="D104" s="315" t="s">
        <v>76</v>
      </c>
      <c r="E104" s="316"/>
      <c r="F104" s="10"/>
      <c r="G104" s="7"/>
    </row>
    <row r="105" spans="1:8" ht="4" customHeight="1" x14ac:dyDescent="0.35">
      <c r="A105" s="1"/>
      <c r="B105" s="13"/>
      <c r="C105" s="1"/>
      <c r="D105" s="8"/>
      <c r="E105" s="9"/>
      <c r="F105" s="1"/>
      <c r="G105" s="1"/>
    </row>
    <row r="106" spans="1:8" x14ac:dyDescent="0.35">
      <c r="A106" s="1"/>
      <c r="B106" s="24">
        <v>3</v>
      </c>
      <c r="C106" s="1"/>
      <c r="D106" s="315" t="s">
        <v>77</v>
      </c>
      <c r="E106" s="316"/>
      <c r="F106" s="10"/>
      <c r="G106" s="7"/>
    </row>
    <row r="107" spans="1:8" ht="4" customHeight="1" x14ac:dyDescent="0.35">
      <c r="A107" s="1"/>
      <c r="B107" s="13"/>
      <c r="C107" s="1"/>
      <c r="D107" s="11"/>
      <c r="E107" s="9"/>
      <c r="F107" s="1"/>
      <c r="G107" s="1"/>
    </row>
    <row r="108" spans="1:8" x14ac:dyDescent="0.35">
      <c r="A108" s="1"/>
      <c r="B108" s="24">
        <v>4</v>
      </c>
      <c r="C108" s="1"/>
      <c r="D108" s="315" t="s">
        <v>78</v>
      </c>
      <c r="E108" s="316"/>
      <c r="F108" s="10"/>
      <c r="G108" s="7"/>
    </row>
    <row r="109" spans="1:8" ht="4" customHeight="1" x14ac:dyDescent="0.35">
      <c r="A109" s="1"/>
      <c r="B109" s="13"/>
      <c r="C109" s="1"/>
      <c r="D109" s="11"/>
      <c r="E109" s="9"/>
      <c r="F109" s="1"/>
      <c r="G109" s="1"/>
    </row>
    <row r="110" spans="1:8" ht="17" customHeight="1" x14ac:dyDescent="0.35">
      <c r="A110" s="1"/>
      <c r="B110" s="33"/>
      <c r="C110" s="1"/>
      <c r="D110" s="2"/>
      <c r="E110" s="2"/>
      <c r="F110" s="3"/>
      <c r="G110" s="16"/>
    </row>
    <row r="111" spans="1:8" ht="14.5" customHeight="1" x14ac:dyDescent="0.35">
      <c r="A111" s="1"/>
      <c r="B111" s="37" t="s">
        <v>26</v>
      </c>
      <c r="C111" s="1"/>
      <c r="D111" s="322" t="s">
        <v>79</v>
      </c>
      <c r="E111" s="322"/>
      <c r="F111" s="322"/>
      <c r="G111" s="322"/>
      <c r="H111" s="322"/>
    </row>
    <row r="112" spans="1:8" ht="17" customHeight="1" x14ac:dyDescent="0.35">
      <c r="A112" s="1"/>
      <c r="B112" s="33"/>
      <c r="C112" s="1"/>
      <c r="D112" s="2"/>
      <c r="E112" s="2"/>
      <c r="F112" s="3"/>
      <c r="G112" s="16"/>
    </row>
    <row r="113" spans="1:7" ht="44" customHeight="1" x14ac:dyDescent="0.35">
      <c r="A113" s="1"/>
      <c r="B113" s="47" t="s">
        <v>80</v>
      </c>
      <c r="C113" s="46"/>
      <c r="D113" s="319" t="s">
        <v>81</v>
      </c>
      <c r="E113" s="319"/>
      <c r="F113" s="1"/>
      <c r="G113" s="48" t="s">
        <v>6</v>
      </c>
    </row>
    <row r="114" spans="1:7" ht="4" customHeight="1" x14ac:dyDescent="0.35">
      <c r="A114" s="1"/>
      <c r="B114" s="6"/>
      <c r="C114" s="5"/>
      <c r="D114" s="17"/>
      <c r="E114" s="17"/>
      <c r="F114" s="1"/>
      <c r="G114" s="6"/>
    </row>
    <row r="115" spans="1:7" x14ac:dyDescent="0.35">
      <c r="A115" s="1"/>
      <c r="B115" s="13"/>
      <c r="C115" s="1"/>
      <c r="D115" s="54" t="s">
        <v>13</v>
      </c>
      <c r="E115" s="3"/>
      <c r="F115" s="1"/>
      <c r="G115" s="1"/>
    </row>
    <row r="116" spans="1:7" x14ac:dyDescent="0.35">
      <c r="A116" s="1"/>
      <c r="B116" s="24">
        <v>1</v>
      </c>
      <c r="C116" s="1"/>
      <c r="D116" s="315" t="s">
        <v>82</v>
      </c>
      <c r="E116" s="316"/>
      <c r="F116" s="1"/>
      <c r="G116" s="7"/>
    </row>
    <row r="117" spans="1:7" ht="4.5" customHeight="1" x14ac:dyDescent="0.35">
      <c r="A117" s="1"/>
      <c r="B117" s="13"/>
      <c r="C117" s="1"/>
      <c r="D117" s="8"/>
      <c r="E117" s="9"/>
      <c r="F117" s="1"/>
      <c r="G117" s="1"/>
    </row>
    <row r="118" spans="1:7" x14ac:dyDescent="0.35">
      <c r="A118" s="1"/>
      <c r="B118" s="24">
        <v>2</v>
      </c>
      <c r="C118" s="1"/>
      <c r="D118" s="315" t="s">
        <v>83</v>
      </c>
      <c r="E118" s="316"/>
      <c r="F118" s="10"/>
      <c r="G118" s="7"/>
    </row>
    <row r="119" spans="1:7" ht="4.5" customHeight="1" x14ac:dyDescent="0.35">
      <c r="A119" s="1"/>
      <c r="B119" s="13"/>
      <c r="C119" s="1"/>
      <c r="D119" s="8"/>
      <c r="E119" s="9"/>
      <c r="F119" s="1"/>
      <c r="G119" s="1"/>
    </row>
    <row r="120" spans="1:7" x14ac:dyDescent="0.35">
      <c r="A120" s="1"/>
      <c r="B120" s="24">
        <v>3</v>
      </c>
      <c r="C120" s="1"/>
      <c r="D120" s="315" t="s">
        <v>84</v>
      </c>
      <c r="E120" s="316"/>
      <c r="F120" s="10"/>
      <c r="G120" s="7"/>
    </row>
    <row r="121" spans="1:7" ht="4.5" customHeight="1" x14ac:dyDescent="0.35">
      <c r="A121" s="1"/>
      <c r="B121" s="13"/>
      <c r="C121" s="1"/>
      <c r="D121" s="8"/>
      <c r="E121" s="9"/>
      <c r="F121" s="1"/>
      <c r="G121" s="1"/>
    </row>
    <row r="122" spans="1:7" x14ac:dyDescent="0.35">
      <c r="A122" s="1"/>
      <c r="B122" s="24">
        <v>4</v>
      </c>
      <c r="C122" s="1"/>
      <c r="D122" s="315" t="s">
        <v>85</v>
      </c>
      <c r="E122" s="316"/>
      <c r="F122" s="10"/>
      <c r="G122" s="7"/>
    </row>
    <row r="123" spans="1:7" ht="5" customHeight="1" x14ac:dyDescent="0.35">
      <c r="A123" s="1"/>
      <c r="B123" s="33"/>
      <c r="C123" s="1"/>
      <c r="D123" s="2"/>
      <c r="E123" s="2"/>
      <c r="F123" s="3"/>
      <c r="G123" s="16"/>
    </row>
    <row r="124" spans="1:7" x14ac:dyDescent="0.35">
      <c r="A124" s="1"/>
      <c r="B124" s="24">
        <v>5</v>
      </c>
      <c r="C124" s="1"/>
      <c r="D124" s="315" t="s">
        <v>39</v>
      </c>
      <c r="E124" s="316"/>
      <c r="F124" s="10"/>
      <c r="G124" s="7"/>
    </row>
    <row r="125" spans="1:7" ht="3" customHeight="1" x14ac:dyDescent="0.35">
      <c r="A125" s="1"/>
      <c r="B125" s="33"/>
      <c r="C125" s="1"/>
      <c r="D125" s="2"/>
      <c r="E125" s="2"/>
      <c r="F125" s="3"/>
      <c r="G125" s="16"/>
    </row>
    <row r="126" spans="1:7" ht="15.5" customHeight="1" x14ac:dyDescent="0.35">
      <c r="A126" s="1"/>
      <c r="B126" s="33"/>
      <c r="C126" s="1"/>
      <c r="D126" s="2"/>
      <c r="E126" s="2"/>
      <c r="F126" s="3"/>
      <c r="G126" s="16"/>
    </row>
    <row r="127" spans="1:7" x14ac:dyDescent="0.35">
      <c r="A127" s="1"/>
      <c r="B127" s="47" t="s">
        <v>86</v>
      </c>
      <c r="C127" s="46"/>
      <c r="D127" s="319" t="s">
        <v>87</v>
      </c>
      <c r="E127" s="319"/>
      <c r="F127" s="1"/>
      <c r="G127" s="48" t="s">
        <v>6</v>
      </c>
    </row>
    <row r="128" spans="1:7" ht="4" customHeight="1" x14ac:dyDescent="0.35">
      <c r="A128" s="1"/>
      <c r="B128" s="6"/>
      <c r="C128" s="5"/>
      <c r="D128" s="17"/>
      <c r="E128" s="17"/>
      <c r="F128" s="1"/>
      <c r="G128" s="6"/>
    </row>
    <row r="129" spans="1:8" x14ac:dyDescent="0.35">
      <c r="A129" s="1"/>
      <c r="B129" s="13"/>
      <c r="C129" s="1"/>
      <c r="D129" s="54" t="s">
        <v>8</v>
      </c>
      <c r="E129" s="3"/>
      <c r="F129" s="1"/>
      <c r="G129" s="1"/>
    </row>
    <row r="130" spans="1:8" x14ac:dyDescent="0.35">
      <c r="A130" s="1"/>
      <c r="B130" s="24">
        <v>1</v>
      </c>
      <c r="C130" s="1"/>
      <c r="D130" s="315" t="s">
        <v>88</v>
      </c>
      <c r="E130" s="316"/>
      <c r="F130" s="1"/>
      <c r="G130" s="7"/>
    </row>
    <row r="131" spans="1:8" ht="4.5" customHeight="1" x14ac:dyDescent="0.35">
      <c r="A131" s="1"/>
      <c r="B131" s="13"/>
      <c r="C131" s="1"/>
      <c r="D131" s="8"/>
      <c r="E131" s="9"/>
      <c r="F131" s="1"/>
      <c r="G131" s="1"/>
    </row>
    <row r="132" spans="1:8" x14ac:dyDescent="0.35">
      <c r="A132" s="1"/>
      <c r="B132" s="24">
        <v>2</v>
      </c>
      <c r="C132" s="1"/>
      <c r="D132" s="315" t="s">
        <v>89</v>
      </c>
      <c r="E132" s="316"/>
      <c r="F132" s="10"/>
      <c r="G132" s="7"/>
    </row>
    <row r="133" spans="1:8" ht="4.5" customHeight="1" x14ac:dyDescent="0.35">
      <c r="A133" s="1"/>
      <c r="B133" s="13"/>
      <c r="C133" s="1"/>
      <c r="D133" s="8"/>
      <c r="E133" s="9"/>
      <c r="F133" s="1"/>
      <c r="G133" s="1"/>
    </row>
    <row r="134" spans="1:8" x14ac:dyDescent="0.35">
      <c r="A134" s="1"/>
      <c r="B134" s="24">
        <v>3</v>
      </c>
      <c r="C134" s="1"/>
      <c r="D134" s="315" t="s">
        <v>90</v>
      </c>
      <c r="E134" s="316"/>
      <c r="F134" s="10"/>
      <c r="G134" s="7"/>
    </row>
    <row r="135" spans="1:8" ht="4.5" customHeight="1" x14ac:dyDescent="0.35">
      <c r="A135" s="1"/>
      <c r="B135" s="13"/>
      <c r="C135" s="1"/>
      <c r="D135" s="8"/>
      <c r="E135" s="9"/>
      <c r="F135" s="1"/>
      <c r="G135" s="1"/>
    </row>
    <row r="136" spans="1:8" x14ac:dyDescent="0.35">
      <c r="A136" s="1"/>
      <c r="B136" s="24">
        <v>4</v>
      </c>
      <c r="C136" s="1"/>
      <c r="D136" s="315" t="s">
        <v>91</v>
      </c>
      <c r="E136" s="316"/>
      <c r="F136" s="10"/>
      <c r="G136" s="7"/>
    </row>
    <row r="137" spans="1:8" ht="5" customHeight="1" x14ac:dyDescent="0.35">
      <c r="A137" s="1"/>
      <c r="B137" s="33"/>
      <c r="C137" s="1"/>
      <c r="D137" s="2"/>
      <c r="E137" s="2"/>
      <c r="F137" s="3"/>
      <c r="G137" s="16"/>
    </row>
    <row r="138" spans="1:8" x14ac:dyDescent="0.35">
      <c r="A138" s="1"/>
      <c r="B138" s="24">
        <v>5</v>
      </c>
      <c r="C138" s="1"/>
      <c r="D138" s="315" t="s">
        <v>92</v>
      </c>
      <c r="E138" s="316"/>
      <c r="F138" s="10"/>
      <c r="G138" s="7"/>
    </row>
    <row r="139" spans="1:8" ht="3" customHeight="1" x14ac:dyDescent="0.35">
      <c r="A139" s="1"/>
      <c r="B139" s="33"/>
      <c r="C139" s="1"/>
      <c r="D139" s="2"/>
      <c r="E139" s="2"/>
      <c r="F139" s="3"/>
      <c r="G139" s="16"/>
    </row>
    <row r="140" spans="1:8" ht="17" customHeight="1" x14ac:dyDescent="0.35">
      <c r="A140" s="1"/>
      <c r="B140" s="33"/>
      <c r="C140" s="1"/>
      <c r="D140" s="2"/>
      <c r="E140" s="2"/>
      <c r="F140" s="3"/>
      <c r="G140" s="16"/>
    </row>
    <row r="141" spans="1:8" ht="14.5" customHeight="1" x14ac:dyDescent="0.35">
      <c r="A141" s="1"/>
      <c r="B141" s="37" t="s">
        <v>27</v>
      </c>
      <c r="C141" s="1"/>
      <c r="D141" s="322" t="s">
        <v>93</v>
      </c>
      <c r="E141" s="322"/>
      <c r="F141" s="322"/>
      <c r="G141" s="322"/>
      <c r="H141" s="322"/>
    </row>
    <row r="142" spans="1:8" ht="17" customHeight="1" x14ac:dyDescent="0.35">
      <c r="A142" s="1"/>
      <c r="B142" s="33"/>
      <c r="C142" s="1"/>
      <c r="D142" s="2"/>
      <c r="E142" s="2"/>
      <c r="F142" s="3"/>
      <c r="G142" s="16"/>
    </row>
    <row r="143" spans="1:8" x14ac:dyDescent="0.35">
      <c r="A143" s="1"/>
      <c r="B143" s="6" t="s">
        <v>115</v>
      </c>
      <c r="C143" s="5"/>
      <c r="D143" s="320" t="s">
        <v>256</v>
      </c>
      <c r="E143" s="320"/>
      <c r="F143" s="1"/>
      <c r="G143" s="6" t="s">
        <v>6</v>
      </c>
    </row>
    <row r="144" spans="1:8" ht="4" customHeight="1" x14ac:dyDescent="0.35">
      <c r="A144" s="1"/>
      <c r="B144" s="6"/>
      <c r="C144" s="5"/>
      <c r="D144" s="17"/>
      <c r="E144" s="17"/>
      <c r="F144" s="1"/>
      <c r="G144" s="6"/>
    </row>
    <row r="145" spans="1:8" x14ac:dyDescent="0.35">
      <c r="A145" s="1"/>
      <c r="B145" s="13"/>
      <c r="C145" s="1"/>
      <c r="D145" s="54" t="s">
        <v>13</v>
      </c>
      <c r="E145" s="3"/>
      <c r="F145" s="1"/>
      <c r="G145" s="1"/>
    </row>
    <row r="146" spans="1:8" x14ac:dyDescent="0.35">
      <c r="A146" s="1"/>
      <c r="B146" s="24">
        <v>1</v>
      </c>
      <c r="C146" s="1"/>
      <c r="D146" s="315" t="s">
        <v>94</v>
      </c>
      <c r="E146" s="316"/>
      <c r="F146" s="1"/>
      <c r="G146" s="7"/>
    </row>
    <row r="147" spans="1:8" ht="4.5" customHeight="1" x14ac:dyDescent="0.35">
      <c r="A147" s="1"/>
      <c r="B147" s="13"/>
      <c r="C147" s="1"/>
      <c r="D147" s="8"/>
      <c r="E147" s="9"/>
      <c r="F147" s="1"/>
      <c r="G147" s="1"/>
    </row>
    <row r="148" spans="1:8" x14ac:dyDescent="0.35">
      <c r="A148" s="1"/>
      <c r="B148" s="24">
        <v>2</v>
      </c>
      <c r="C148" s="1"/>
      <c r="D148" s="315" t="s">
        <v>95</v>
      </c>
      <c r="E148" s="316"/>
      <c r="F148" s="10"/>
      <c r="G148" s="7"/>
    </row>
    <row r="149" spans="1:8" ht="4.5" customHeight="1" x14ac:dyDescent="0.35">
      <c r="A149" s="1"/>
      <c r="B149" s="13"/>
      <c r="C149" s="1"/>
      <c r="D149" s="8"/>
      <c r="E149" s="9"/>
      <c r="F149" s="1"/>
      <c r="G149" s="1"/>
    </row>
    <row r="150" spans="1:8" x14ac:dyDescent="0.35">
      <c r="A150" s="1"/>
      <c r="B150" s="24">
        <v>3</v>
      </c>
      <c r="C150" s="1"/>
      <c r="D150" s="315" t="s">
        <v>96</v>
      </c>
      <c r="E150" s="316"/>
      <c r="F150" s="10"/>
      <c r="G150" s="7"/>
    </row>
    <row r="151" spans="1:8" ht="4.5" customHeight="1" x14ac:dyDescent="0.35">
      <c r="A151" s="1"/>
      <c r="B151" s="13"/>
      <c r="C151" s="1"/>
      <c r="D151" s="8"/>
      <c r="E151" s="9"/>
      <c r="F151" s="1"/>
      <c r="G151" s="1"/>
    </row>
    <row r="152" spans="1:8" hidden="1" x14ac:dyDescent="0.35">
      <c r="A152" s="1"/>
      <c r="B152" s="24">
        <v>4</v>
      </c>
      <c r="C152" s="1"/>
      <c r="D152" s="315"/>
      <c r="E152" s="316"/>
      <c r="F152" s="10"/>
      <c r="G152" s="7"/>
    </row>
    <row r="153" spans="1:8" ht="5" hidden="1" customHeight="1" x14ac:dyDescent="0.35"/>
    <row r="154" spans="1:8" ht="17" customHeight="1" x14ac:dyDescent="0.35">
      <c r="A154" s="1"/>
      <c r="B154" s="33"/>
      <c r="C154" s="1"/>
      <c r="D154" s="2"/>
      <c r="E154" s="2"/>
      <c r="F154" s="3"/>
      <c r="G154" s="16"/>
    </row>
    <row r="155" spans="1:8" ht="22.5" x14ac:dyDescent="0.35">
      <c r="A155" s="38"/>
      <c r="B155" s="52"/>
      <c r="C155" s="39"/>
      <c r="D155" s="40" t="s">
        <v>28</v>
      </c>
      <c r="E155" s="40"/>
      <c r="F155" s="40"/>
      <c r="G155" s="40"/>
      <c r="H155" s="40"/>
    </row>
    <row r="156" spans="1:8" ht="17" customHeight="1" x14ac:dyDescent="0.35">
      <c r="A156" s="1"/>
      <c r="B156" s="33"/>
      <c r="C156" s="1"/>
      <c r="D156" s="2"/>
      <c r="E156" s="2"/>
      <c r="F156" s="3"/>
      <c r="G156" s="16"/>
    </row>
    <row r="157" spans="1:8" ht="14.5" customHeight="1" x14ac:dyDescent="0.35">
      <c r="A157" s="1"/>
      <c r="B157" s="41" t="s">
        <v>29</v>
      </c>
      <c r="C157" s="1"/>
      <c r="D157" s="318" t="s">
        <v>97</v>
      </c>
      <c r="E157" s="318"/>
      <c r="F157" s="318"/>
      <c r="G157" s="318"/>
      <c r="H157" s="318"/>
    </row>
    <row r="158" spans="1:8" ht="17" customHeight="1" x14ac:dyDescent="0.35">
      <c r="A158" s="1"/>
      <c r="B158" s="33"/>
      <c r="C158" s="1"/>
      <c r="D158" s="2"/>
      <c r="E158" s="2"/>
      <c r="F158" s="3"/>
      <c r="G158" s="16"/>
    </row>
    <row r="159" spans="1:8" ht="30" customHeight="1" x14ac:dyDescent="0.35">
      <c r="A159" s="1"/>
      <c r="B159" s="47" t="s">
        <v>116</v>
      </c>
      <c r="C159" s="46"/>
      <c r="D159" s="319" t="s">
        <v>100</v>
      </c>
      <c r="E159" s="319"/>
      <c r="F159" s="1"/>
      <c r="G159" s="48" t="s">
        <v>6</v>
      </c>
    </row>
    <row r="160" spans="1:8" ht="4" customHeight="1" x14ac:dyDescent="0.35">
      <c r="A160" s="1"/>
      <c r="B160" s="6"/>
      <c r="C160" s="5"/>
      <c r="D160" s="17"/>
      <c r="E160" s="17"/>
      <c r="F160" s="1"/>
      <c r="G160" s="6"/>
    </row>
    <row r="161" spans="1:8" x14ac:dyDescent="0.35">
      <c r="A161" s="1"/>
      <c r="B161" s="13"/>
      <c r="C161" s="1"/>
      <c r="D161" s="54" t="s">
        <v>13</v>
      </c>
      <c r="E161" s="3"/>
      <c r="F161" s="1"/>
      <c r="G161" s="1"/>
    </row>
    <row r="162" spans="1:8" x14ac:dyDescent="0.35">
      <c r="A162" s="1"/>
      <c r="B162" s="24">
        <v>1</v>
      </c>
      <c r="C162" s="1"/>
      <c r="D162" s="315" t="s">
        <v>101</v>
      </c>
      <c r="E162" s="316"/>
      <c r="F162" s="1"/>
      <c r="G162" s="7"/>
    </row>
    <row r="163" spans="1:8" ht="4.5" customHeight="1" x14ac:dyDescent="0.35">
      <c r="A163" s="1"/>
      <c r="B163" s="13"/>
      <c r="C163" s="1"/>
      <c r="D163" s="8"/>
      <c r="E163" s="9"/>
      <c r="F163" s="1"/>
      <c r="G163" s="1"/>
    </row>
    <row r="164" spans="1:8" x14ac:dyDescent="0.35">
      <c r="A164" s="1"/>
      <c r="B164" s="24">
        <v>2</v>
      </c>
      <c r="C164" s="1"/>
      <c r="D164" s="315" t="s">
        <v>102</v>
      </c>
      <c r="E164" s="316"/>
      <c r="F164" s="10"/>
      <c r="G164" s="7"/>
    </row>
    <row r="165" spans="1:8" ht="4.5" customHeight="1" x14ac:dyDescent="0.35">
      <c r="A165" s="1"/>
      <c r="B165" s="13"/>
      <c r="C165" s="1"/>
      <c r="D165" s="8"/>
      <c r="E165" s="9"/>
      <c r="F165" s="1"/>
      <c r="G165" s="1"/>
    </row>
    <row r="166" spans="1:8" x14ac:dyDescent="0.35">
      <c r="A166" s="1"/>
      <c r="B166" s="24">
        <v>3</v>
      </c>
      <c r="C166" s="1"/>
      <c r="D166" s="315" t="s">
        <v>103</v>
      </c>
      <c r="E166" s="316"/>
      <c r="F166" s="10"/>
      <c r="G166" s="7"/>
    </row>
    <row r="167" spans="1:8" ht="4.5" customHeight="1" x14ac:dyDescent="0.35">
      <c r="A167" s="1"/>
      <c r="B167" s="13"/>
      <c r="C167" s="1"/>
      <c r="D167" s="8"/>
      <c r="E167" s="9"/>
      <c r="F167" s="1"/>
      <c r="G167" s="1"/>
    </row>
    <row r="168" spans="1:8" hidden="1" x14ac:dyDescent="0.35">
      <c r="A168" s="1"/>
      <c r="B168" s="24">
        <v>4</v>
      </c>
      <c r="C168" s="1"/>
      <c r="D168" s="315"/>
      <c r="E168" s="316"/>
      <c r="F168" s="10"/>
      <c r="G168" s="7"/>
    </row>
    <row r="169" spans="1:8" ht="5" hidden="1" customHeight="1" x14ac:dyDescent="0.35"/>
    <row r="170" spans="1:8" ht="17" customHeight="1" x14ac:dyDescent="0.35">
      <c r="A170" s="1"/>
      <c r="B170" s="33"/>
      <c r="C170" s="1"/>
      <c r="D170" s="2"/>
      <c r="E170" s="2"/>
      <c r="F170" s="3"/>
      <c r="G170" s="16"/>
    </row>
    <row r="171" spans="1:8" ht="14.5" customHeight="1" x14ac:dyDescent="0.35">
      <c r="A171" s="1"/>
      <c r="B171" s="41" t="s">
        <v>98</v>
      </c>
      <c r="C171" s="1"/>
      <c r="D171" s="318" t="s">
        <v>99</v>
      </c>
      <c r="E171" s="318"/>
      <c r="F171" s="318"/>
      <c r="G171" s="318"/>
      <c r="H171" s="318"/>
    </row>
    <row r="172" spans="1:8" ht="17" customHeight="1" x14ac:dyDescent="0.35">
      <c r="A172" s="1"/>
      <c r="B172" s="33"/>
      <c r="C172" s="1"/>
      <c r="D172" s="2"/>
      <c r="E172" s="2"/>
      <c r="F172" s="3"/>
      <c r="G172" s="16"/>
    </row>
    <row r="173" spans="1:8" ht="27.5" customHeight="1" x14ac:dyDescent="0.35">
      <c r="A173" s="1"/>
      <c r="B173" s="47" t="s">
        <v>117</v>
      </c>
      <c r="C173" s="46"/>
      <c r="D173" s="319" t="s">
        <v>104</v>
      </c>
      <c r="E173" s="319"/>
      <c r="F173" s="1"/>
      <c r="G173" s="48" t="s">
        <v>6</v>
      </c>
    </row>
    <row r="174" spans="1:8" ht="4" customHeight="1" x14ac:dyDescent="0.35">
      <c r="A174" s="1"/>
      <c r="B174" s="6"/>
      <c r="C174" s="5"/>
      <c r="D174" s="17"/>
      <c r="E174" s="17"/>
      <c r="F174" s="1"/>
      <c r="G174" s="6"/>
    </row>
    <row r="175" spans="1:8" x14ac:dyDescent="0.35">
      <c r="A175" s="1"/>
      <c r="B175" s="13"/>
      <c r="C175" s="1"/>
      <c r="D175" s="54" t="s">
        <v>13</v>
      </c>
      <c r="E175" s="3"/>
      <c r="F175" s="1"/>
      <c r="G175" s="1"/>
    </row>
    <row r="176" spans="1:8" x14ac:dyDescent="0.35">
      <c r="A176" s="1"/>
      <c r="B176" s="24">
        <v>1</v>
      </c>
      <c r="C176" s="1"/>
      <c r="D176" s="315" t="s">
        <v>101</v>
      </c>
      <c r="E176" s="316"/>
      <c r="F176" s="1"/>
      <c r="G176" s="7"/>
    </row>
    <row r="177" spans="1:8" ht="4.5" customHeight="1" x14ac:dyDescent="0.35">
      <c r="A177" s="1"/>
      <c r="B177" s="13"/>
      <c r="C177" s="1"/>
      <c r="D177" s="8"/>
      <c r="E177" s="9"/>
      <c r="F177" s="1"/>
      <c r="G177" s="1"/>
    </row>
    <row r="178" spans="1:8" x14ac:dyDescent="0.35">
      <c r="A178" s="1"/>
      <c r="B178" s="24">
        <v>2</v>
      </c>
      <c r="C178" s="1"/>
      <c r="D178" s="315" t="s">
        <v>39</v>
      </c>
      <c r="E178" s="316"/>
      <c r="F178" s="10"/>
      <c r="G178" s="7"/>
    </row>
    <row r="179" spans="1:8" ht="4.5" customHeight="1" x14ac:dyDescent="0.35">
      <c r="A179" s="1"/>
      <c r="B179" s="13"/>
      <c r="C179" s="1"/>
      <c r="D179" s="8"/>
      <c r="E179" s="9"/>
      <c r="F179" s="1"/>
      <c r="G179" s="1"/>
    </row>
    <row r="180" spans="1:8" x14ac:dyDescent="0.35">
      <c r="A180" s="1"/>
      <c r="B180" s="24">
        <v>3</v>
      </c>
      <c r="C180" s="1"/>
      <c r="D180" s="315" t="s">
        <v>105</v>
      </c>
      <c r="E180" s="316"/>
      <c r="F180" s="10"/>
      <c r="G180" s="7"/>
    </row>
    <row r="181" spans="1:8" ht="4.5" customHeight="1" x14ac:dyDescent="0.35">
      <c r="A181" s="1"/>
      <c r="B181" s="13"/>
      <c r="C181" s="1"/>
      <c r="D181" s="8"/>
      <c r="E181" s="9"/>
      <c r="F181" s="1"/>
      <c r="G181" s="1"/>
    </row>
    <row r="182" spans="1:8" hidden="1" x14ac:dyDescent="0.35">
      <c r="A182" s="1"/>
      <c r="B182" s="24">
        <v>4</v>
      </c>
      <c r="C182" s="1"/>
      <c r="D182" s="315"/>
      <c r="E182" s="316"/>
      <c r="F182" s="10"/>
      <c r="G182" s="7"/>
    </row>
    <row r="183" spans="1:8" ht="5" hidden="1" customHeight="1" x14ac:dyDescent="0.35"/>
    <row r="184" spans="1:8" ht="17" customHeight="1" x14ac:dyDescent="0.35">
      <c r="A184" s="1"/>
      <c r="B184" s="33"/>
      <c r="C184" s="1"/>
      <c r="D184" s="2"/>
      <c r="E184" s="2"/>
      <c r="F184" s="3"/>
      <c r="G184" s="16"/>
    </row>
    <row r="185" spans="1:8" ht="22.5" x14ac:dyDescent="0.35">
      <c r="A185" s="42"/>
      <c r="B185" s="53"/>
      <c r="C185" s="43"/>
      <c r="D185" s="44" t="s">
        <v>30</v>
      </c>
      <c r="E185" s="44"/>
      <c r="F185" s="44"/>
      <c r="G185" s="44"/>
      <c r="H185" s="44"/>
    </row>
    <row r="186" spans="1:8" ht="17" customHeight="1" x14ac:dyDescent="0.35">
      <c r="A186" s="1"/>
      <c r="B186" s="33"/>
      <c r="C186" s="1"/>
      <c r="D186" s="2"/>
      <c r="E186" s="2"/>
      <c r="F186" s="3"/>
      <c r="G186" s="16"/>
    </row>
    <row r="187" spans="1:8" ht="14.5" customHeight="1" x14ac:dyDescent="0.35">
      <c r="A187" s="1"/>
      <c r="B187" s="45" t="s">
        <v>32</v>
      </c>
      <c r="C187" s="1"/>
      <c r="D187" s="321" t="s">
        <v>106</v>
      </c>
      <c r="E187" s="321"/>
      <c r="F187" s="321"/>
      <c r="G187" s="321"/>
      <c r="H187" s="321"/>
    </row>
    <row r="188" spans="1:8" ht="17" customHeight="1" x14ac:dyDescent="0.35">
      <c r="A188" s="1"/>
      <c r="B188" s="33"/>
      <c r="C188" s="1"/>
      <c r="D188" s="2"/>
      <c r="E188" s="2"/>
      <c r="F188" s="3"/>
      <c r="G188" s="16"/>
    </row>
    <row r="189" spans="1:8" x14ac:dyDescent="0.35">
      <c r="A189" s="1"/>
      <c r="B189" s="6" t="s">
        <v>118</v>
      </c>
      <c r="C189" s="5"/>
      <c r="D189" s="320" t="s">
        <v>107</v>
      </c>
      <c r="E189" s="320"/>
      <c r="F189" s="1"/>
      <c r="G189" s="6" t="s">
        <v>6</v>
      </c>
    </row>
    <row r="190" spans="1:8" ht="4" customHeight="1" x14ac:dyDescent="0.35">
      <c r="A190" s="1"/>
      <c r="B190" s="6"/>
      <c r="C190" s="5"/>
      <c r="D190" s="17"/>
      <c r="E190" s="17"/>
      <c r="F190" s="1"/>
      <c r="G190" s="6"/>
    </row>
    <row r="191" spans="1:8" x14ac:dyDescent="0.35">
      <c r="A191" s="1"/>
      <c r="B191" s="13"/>
      <c r="C191" s="1"/>
      <c r="D191" s="54" t="s">
        <v>13</v>
      </c>
      <c r="E191" s="3"/>
      <c r="F191" s="1"/>
      <c r="G191" s="1"/>
    </row>
    <row r="192" spans="1:8" x14ac:dyDescent="0.35">
      <c r="A192" s="1"/>
      <c r="B192" s="24">
        <v>1</v>
      </c>
      <c r="C192" s="1"/>
      <c r="D192" s="315" t="s">
        <v>108</v>
      </c>
      <c r="E192" s="316"/>
      <c r="F192" s="1"/>
      <c r="G192" s="7"/>
    </row>
    <row r="193" spans="1:8" ht="4.5" customHeight="1" x14ac:dyDescent="0.35">
      <c r="A193" s="1"/>
      <c r="B193" s="13"/>
      <c r="C193" s="1"/>
      <c r="D193" s="8"/>
      <c r="E193" s="9"/>
      <c r="F193" s="1"/>
      <c r="G193" s="1"/>
    </row>
    <row r="194" spans="1:8" x14ac:dyDescent="0.35">
      <c r="A194" s="1"/>
      <c r="B194" s="24">
        <v>2</v>
      </c>
      <c r="C194" s="1"/>
      <c r="D194" s="315" t="s">
        <v>102</v>
      </c>
      <c r="E194" s="316"/>
      <c r="F194" s="10"/>
      <c r="G194" s="7"/>
    </row>
    <row r="195" spans="1:8" ht="4.5" customHeight="1" x14ac:dyDescent="0.35">
      <c r="A195" s="1"/>
      <c r="B195" s="13"/>
      <c r="C195" s="1"/>
      <c r="D195" s="8"/>
      <c r="E195" s="9"/>
      <c r="F195" s="1"/>
      <c r="G195" s="1"/>
    </row>
    <row r="196" spans="1:8" x14ac:dyDescent="0.35">
      <c r="A196" s="1"/>
      <c r="B196" s="24">
        <v>3</v>
      </c>
      <c r="C196" s="1"/>
      <c r="D196" s="315" t="s">
        <v>39</v>
      </c>
      <c r="E196" s="316"/>
      <c r="F196" s="10"/>
      <c r="G196" s="7"/>
    </row>
    <row r="197" spans="1:8" ht="4.5" customHeight="1" x14ac:dyDescent="0.35">
      <c r="A197" s="1"/>
      <c r="B197" s="13"/>
      <c r="C197" s="1"/>
      <c r="D197" s="8"/>
      <c r="E197" s="9"/>
      <c r="F197" s="1"/>
      <c r="G197" s="1"/>
    </row>
    <row r="198" spans="1:8" hidden="1" x14ac:dyDescent="0.35">
      <c r="A198" s="1"/>
      <c r="B198" s="24">
        <v>4</v>
      </c>
      <c r="C198" s="1"/>
      <c r="D198" s="315"/>
      <c r="E198" s="316"/>
      <c r="F198" s="10"/>
      <c r="G198" s="7"/>
    </row>
    <row r="199" spans="1:8" ht="5" hidden="1" customHeight="1" x14ac:dyDescent="0.35"/>
    <row r="200" spans="1:8" ht="17.5" customHeight="1" x14ac:dyDescent="0.35">
      <c r="A200" s="1"/>
      <c r="B200" s="33"/>
      <c r="C200" s="1"/>
      <c r="D200" s="2"/>
      <c r="E200" s="2"/>
      <c r="F200" s="3"/>
      <c r="G200" s="16"/>
    </row>
    <row r="201" spans="1:8" ht="14.5" customHeight="1" x14ac:dyDescent="0.35">
      <c r="A201" s="1"/>
      <c r="B201" s="45" t="s">
        <v>33</v>
      </c>
      <c r="C201" s="1"/>
      <c r="D201" s="321" t="s">
        <v>109</v>
      </c>
      <c r="E201" s="321"/>
      <c r="F201" s="321"/>
      <c r="G201" s="321"/>
      <c r="H201" s="321"/>
    </row>
    <row r="202" spans="1:8" ht="17" customHeight="1" x14ac:dyDescent="0.35">
      <c r="A202" s="1"/>
      <c r="B202" s="33"/>
      <c r="C202" s="1"/>
      <c r="D202" s="2"/>
      <c r="E202" s="2"/>
      <c r="F202" s="3"/>
      <c r="G202" s="16"/>
    </row>
    <row r="203" spans="1:8" x14ac:dyDescent="0.35">
      <c r="A203" s="1"/>
      <c r="B203" s="6" t="s">
        <v>119</v>
      </c>
      <c r="C203" s="5"/>
      <c r="D203" s="320" t="s">
        <v>110</v>
      </c>
      <c r="E203" s="320"/>
      <c r="F203" s="1"/>
      <c r="G203" s="6" t="s">
        <v>6</v>
      </c>
    </row>
    <row r="204" spans="1:8" ht="4" customHeight="1" x14ac:dyDescent="0.35">
      <c r="A204" s="1"/>
      <c r="B204" s="6"/>
      <c r="C204" s="5"/>
      <c r="D204" s="17"/>
      <c r="E204" s="17"/>
      <c r="F204" s="1"/>
      <c r="G204" s="6"/>
    </row>
    <row r="205" spans="1:8" x14ac:dyDescent="0.35">
      <c r="A205" s="1"/>
      <c r="B205" s="13"/>
      <c r="C205" s="1"/>
      <c r="D205" s="54" t="s">
        <v>13</v>
      </c>
      <c r="E205" s="3"/>
      <c r="F205" s="1"/>
      <c r="G205" s="1"/>
    </row>
    <row r="206" spans="1:8" x14ac:dyDescent="0.35">
      <c r="A206" s="1"/>
      <c r="B206" s="24">
        <v>1</v>
      </c>
      <c r="C206" s="1"/>
      <c r="D206" s="315" t="s">
        <v>111</v>
      </c>
      <c r="E206" s="316"/>
      <c r="F206" s="1"/>
      <c r="G206" s="7"/>
    </row>
    <row r="207" spans="1:8" ht="4.5" customHeight="1" x14ac:dyDescent="0.35">
      <c r="A207" s="1"/>
      <c r="B207" s="13"/>
      <c r="C207" s="1"/>
      <c r="D207" s="8"/>
      <c r="E207" s="9"/>
      <c r="F207" s="1"/>
      <c r="G207" s="1"/>
    </row>
    <row r="208" spans="1:8" x14ac:dyDescent="0.35">
      <c r="A208" s="1"/>
      <c r="B208" s="24">
        <v>2</v>
      </c>
      <c r="C208" s="1"/>
      <c r="D208" s="315" t="s">
        <v>112</v>
      </c>
      <c r="E208" s="316"/>
      <c r="F208" s="10"/>
      <c r="G208" s="7"/>
    </row>
    <row r="209" spans="1:7" ht="4.5" customHeight="1" x14ac:dyDescent="0.35">
      <c r="A209" s="1"/>
      <c r="B209" s="13"/>
      <c r="C209" s="1"/>
      <c r="D209" s="8"/>
      <c r="E209" s="9"/>
      <c r="F209" s="1"/>
      <c r="G209" s="1"/>
    </row>
    <row r="210" spans="1:7" x14ac:dyDescent="0.35">
      <c r="A210" s="1"/>
      <c r="B210" s="24">
        <v>3</v>
      </c>
      <c r="C210" s="1"/>
      <c r="D210" s="315" t="s">
        <v>114</v>
      </c>
      <c r="E210" s="316"/>
      <c r="F210" s="10"/>
      <c r="G210" s="7"/>
    </row>
    <row r="211" spans="1:7" ht="4.5" customHeight="1" x14ac:dyDescent="0.35">
      <c r="A211" s="1"/>
      <c r="B211" s="13"/>
      <c r="C211" s="1"/>
      <c r="D211" s="8"/>
      <c r="E211" s="9"/>
      <c r="F211" s="1"/>
      <c r="G211" s="1"/>
    </row>
    <row r="212" spans="1:7" x14ac:dyDescent="0.35">
      <c r="A212" s="1"/>
      <c r="B212" s="24">
        <v>4</v>
      </c>
      <c r="C212" s="1"/>
      <c r="D212" s="315" t="s">
        <v>113</v>
      </c>
      <c r="E212" s="316"/>
      <c r="F212" s="10"/>
      <c r="G212" s="7"/>
    </row>
    <row r="213" spans="1:7" ht="5" customHeight="1" x14ac:dyDescent="0.35"/>
    <row r="214" spans="1:7" ht="15.5" customHeight="1" x14ac:dyDescent="0.35"/>
    <row r="215" spans="1:7" x14ac:dyDescent="0.35">
      <c r="A215" s="1"/>
      <c r="B215" s="6" t="s">
        <v>120</v>
      </c>
      <c r="C215" s="5"/>
      <c r="D215" s="320" t="s">
        <v>122</v>
      </c>
      <c r="E215" s="320"/>
      <c r="F215" s="1"/>
      <c r="G215" s="6" t="s">
        <v>6</v>
      </c>
    </row>
    <row r="216" spans="1:7" ht="4" customHeight="1" x14ac:dyDescent="0.35">
      <c r="A216" s="1"/>
      <c r="B216" s="6"/>
      <c r="C216" s="5"/>
      <c r="D216" s="17"/>
      <c r="E216" s="17"/>
      <c r="F216" s="1"/>
      <c r="G216" s="6"/>
    </row>
    <row r="217" spans="1:7" x14ac:dyDescent="0.35">
      <c r="A217" s="1"/>
      <c r="B217" s="13"/>
      <c r="C217" s="1"/>
      <c r="D217" s="54" t="s">
        <v>13</v>
      </c>
      <c r="E217" s="3"/>
      <c r="F217" s="1"/>
      <c r="G217" s="1"/>
    </row>
    <row r="218" spans="1:7" x14ac:dyDescent="0.35">
      <c r="A218" s="1"/>
      <c r="B218" s="24">
        <v>1</v>
      </c>
      <c r="C218" s="1"/>
      <c r="D218" s="315" t="s">
        <v>123</v>
      </c>
      <c r="E218" s="316"/>
      <c r="F218" s="1"/>
      <c r="G218" s="7"/>
    </row>
    <row r="219" spans="1:7" ht="4.5" customHeight="1" x14ac:dyDescent="0.35">
      <c r="A219" s="1"/>
      <c r="B219" s="13"/>
      <c r="C219" s="1"/>
      <c r="D219" s="8"/>
      <c r="E219" s="9"/>
      <c r="F219" s="1"/>
      <c r="G219" s="1"/>
    </row>
    <row r="220" spans="1:7" x14ac:dyDescent="0.35">
      <c r="A220" s="1"/>
      <c r="B220" s="24">
        <v>2</v>
      </c>
      <c r="C220" s="1"/>
      <c r="D220" s="315" t="s">
        <v>124</v>
      </c>
      <c r="E220" s="316"/>
      <c r="F220" s="10"/>
      <c r="G220" s="7"/>
    </row>
    <row r="221" spans="1:7" ht="4.5" customHeight="1" x14ac:dyDescent="0.35">
      <c r="A221" s="1"/>
      <c r="B221" s="13"/>
      <c r="C221" s="1"/>
      <c r="D221" s="8"/>
      <c r="E221" s="9"/>
      <c r="F221" s="1"/>
      <c r="G221" s="1"/>
    </row>
    <row r="222" spans="1:7" x14ac:dyDescent="0.35">
      <c r="A222" s="1"/>
      <c r="B222" s="24">
        <v>3</v>
      </c>
      <c r="C222" s="1"/>
      <c r="D222" s="315" t="s">
        <v>125</v>
      </c>
      <c r="E222" s="316"/>
      <c r="F222" s="10"/>
      <c r="G222" s="7"/>
    </row>
    <row r="223" spans="1:7" ht="4.5" customHeight="1" x14ac:dyDescent="0.35">
      <c r="A223" s="1"/>
      <c r="B223" s="13"/>
      <c r="C223" s="1"/>
      <c r="D223" s="8"/>
      <c r="E223" s="9"/>
      <c r="F223" s="1"/>
      <c r="G223" s="1"/>
    </row>
    <row r="224" spans="1:7" hidden="1" x14ac:dyDescent="0.35">
      <c r="A224" s="1"/>
      <c r="B224" s="24">
        <v>4</v>
      </c>
      <c r="C224" s="1"/>
      <c r="D224" s="315" t="s">
        <v>113</v>
      </c>
      <c r="E224" s="316"/>
      <c r="F224" s="10"/>
      <c r="G224" s="7"/>
    </row>
    <row r="225" spans="1:8" ht="5" hidden="1" customHeight="1" x14ac:dyDescent="0.35"/>
    <row r="226" spans="1:8" ht="17.5" customHeight="1" x14ac:dyDescent="0.35">
      <c r="A226" s="1"/>
      <c r="B226" s="33"/>
      <c r="C226" s="1"/>
      <c r="D226" s="2"/>
      <c r="E226" s="2"/>
      <c r="F226" s="3"/>
      <c r="G226" s="16"/>
    </row>
    <row r="227" spans="1:8" ht="14.5" customHeight="1" x14ac:dyDescent="0.35">
      <c r="A227" s="1"/>
      <c r="B227" s="45" t="s">
        <v>34</v>
      </c>
      <c r="C227" s="1"/>
      <c r="D227" s="321" t="s">
        <v>126</v>
      </c>
      <c r="E227" s="321"/>
      <c r="F227" s="321"/>
      <c r="G227" s="321"/>
      <c r="H227" s="321"/>
    </row>
    <row r="228" spans="1:8" ht="17" customHeight="1" x14ac:dyDescent="0.35">
      <c r="A228" s="1"/>
      <c r="B228" s="33"/>
      <c r="C228" s="1"/>
      <c r="D228" s="2"/>
      <c r="E228" s="2"/>
      <c r="F228" s="3"/>
      <c r="G228" s="16"/>
    </row>
    <row r="229" spans="1:8" x14ac:dyDescent="0.35">
      <c r="A229" s="1"/>
      <c r="B229" s="6" t="s">
        <v>121</v>
      </c>
      <c r="C229" s="5"/>
      <c r="D229" s="320" t="s">
        <v>127</v>
      </c>
      <c r="E229" s="320"/>
      <c r="F229" s="1"/>
      <c r="G229" s="6" t="s">
        <v>6</v>
      </c>
    </row>
    <row r="230" spans="1:8" ht="4" customHeight="1" x14ac:dyDescent="0.35">
      <c r="A230" s="1"/>
      <c r="B230" s="6"/>
      <c r="C230" s="5"/>
      <c r="D230" s="17"/>
      <c r="E230" s="17"/>
      <c r="F230" s="1"/>
      <c r="G230" s="6"/>
    </row>
    <row r="231" spans="1:8" x14ac:dyDescent="0.35">
      <c r="A231" s="1"/>
      <c r="B231" s="13"/>
      <c r="C231" s="1"/>
      <c r="D231" s="54" t="s">
        <v>13</v>
      </c>
      <c r="E231" s="3"/>
      <c r="F231" s="1"/>
      <c r="G231" s="1"/>
    </row>
    <row r="232" spans="1:8" x14ac:dyDescent="0.35">
      <c r="A232" s="1"/>
      <c r="B232" s="24">
        <v>1</v>
      </c>
      <c r="C232" s="1"/>
      <c r="D232" s="315" t="s">
        <v>128</v>
      </c>
      <c r="E232" s="316"/>
      <c r="F232" s="1"/>
      <c r="G232" s="7"/>
    </row>
    <row r="233" spans="1:8" ht="4.5" customHeight="1" x14ac:dyDescent="0.35">
      <c r="A233" s="1"/>
      <c r="B233" s="13"/>
      <c r="C233" s="1"/>
      <c r="D233" s="8"/>
      <c r="E233" s="9"/>
      <c r="F233" s="1"/>
      <c r="G233" s="1"/>
    </row>
    <row r="234" spans="1:8" x14ac:dyDescent="0.35">
      <c r="A234" s="1"/>
      <c r="B234" s="24">
        <v>2</v>
      </c>
      <c r="C234" s="1"/>
      <c r="D234" s="315" t="s">
        <v>129</v>
      </c>
      <c r="E234" s="316"/>
      <c r="F234" s="10"/>
      <c r="G234" s="7"/>
    </row>
    <row r="235" spans="1:8" ht="4.5" customHeight="1" x14ac:dyDescent="0.35">
      <c r="A235" s="1"/>
      <c r="B235" s="13"/>
      <c r="C235" s="1"/>
      <c r="D235" s="8"/>
      <c r="E235" s="9"/>
      <c r="F235" s="1"/>
      <c r="G235" s="1"/>
    </row>
    <row r="236" spans="1:8" x14ac:dyDescent="0.35">
      <c r="A236" s="1"/>
      <c r="B236" s="24">
        <v>3</v>
      </c>
      <c r="C236" s="1"/>
      <c r="D236" s="315" t="s">
        <v>130</v>
      </c>
      <c r="E236" s="316"/>
      <c r="F236" s="10"/>
      <c r="G236" s="7"/>
    </row>
    <row r="237" spans="1:8" ht="4.5" customHeight="1" x14ac:dyDescent="0.35">
      <c r="A237" s="1"/>
      <c r="B237" s="13"/>
      <c r="C237" s="1"/>
      <c r="D237" s="8"/>
      <c r="E237" s="9"/>
      <c r="F237" s="1"/>
      <c r="G237" s="1"/>
    </row>
    <row r="238" spans="1:8" x14ac:dyDescent="0.35">
      <c r="A238" s="1"/>
      <c r="B238" s="24">
        <v>4</v>
      </c>
      <c r="C238" s="1"/>
      <c r="D238" s="315" t="s">
        <v>131</v>
      </c>
      <c r="E238" s="316"/>
      <c r="F238" s="10"/>
      <c r="G238" s="7"/>
    </row>
    <row r="239" spans="1:8" ht="5" customHeight="1" x14ac:dyDescent="0.35"/>
    <row r="240" spans="1:8" ht="17" customHeight="1" x14ac:dyDescent="0.35">
      <c r="A240" s="1"/>
      <c r="B240" s="33"/>
      <c r="C240" s="1"/>
      <c r="D240" s="2"/>
      <c r="E240" s="2"/>
      <c r="F240" s="3"/>
      <c r="G240" s="16"/>
    </row>
    <row r="241" spans="1:8" ht="14.5" customHeight="1" x14ac:dyDescent="0.35">
      <c r="A241" s="1"/>
      <c r="B241" s="45" t="s">
        <v>35</v>
      </c>
      <c r="C241" s="1"/>
      <c r="D241" s="321" t="s">
        <v>132</v>
      </c>
      <c r="E241" s="321"/>
      <c r="F241" s="321"/>
      <c r="G241" s="321"/>
      <c r="H241" s="321"/>
    </row>
    <row r="242" spans="1:8" ht="17" customHeight="1" x14ac:dyDescent="0.35">
      <c r="A242" s="1"/>
      <c r="B242" s="33"/>
      <c r="C242" s="1"/>
      <c r="D242" s="2"/>
      <c r="E242" s="2"/>
      <c r="F242" s="3"/>
      <c r="G242" s="16"/>
    </row>
    <row r="243" spans="1:8" ht="30.5" customHeight="1" x14ac:dyDescent="0.35">
      <c r="A243" s="1"/>
      <c r="B243" s="47" t="s">
        <v>133</v>
      </c>
      <c r="C243" s="46"/>
      <c r="D243" s="319" t="s">
        <v>134</v>
      </c>
      <c r="E243" s="319"/>
      <c r="F243" s="1"/>
      <c r="G243" s="48" t="s">
        <v>6</v>
      </c>
    </row>
    <row r="244" spans="1:8" ht="4" customHeight="1" x14ac:dyDescent="0.35">
      <c r="A244" s="1"/>
      <c r="B244" s="6"/>
      <c r="C244" s="5"/>
      <c r="D244" s="17"/>
      <c r="E244" s="17"/>
      <c r="F244" s="1"/>
      <c r="G244" s="6"/>
    </row>
    <row r="245" spans="1:8" x14ac:dyDescent="0.35">
      <c r="A245" s="1"/>
      <c r="B245" s="13"/>
      <c r="C245" s="1"/>
      <c r="D245" s="54" t="s">
        <v>13</v>
      </c>
      <c r="E245" s="3"/>
      <c r="F245" s="1"/>
      <c r="G245" s="1"/>
    </row>
    <row r="246" spans="1:8" x14ac:dyDescent="0.35">
      <c r="A246" s="1"/>
      <c r="B246" s="24">
        <v>1</v>
      </c>
      <c r="C246" s="1"/>
      <c r="D246" s="315" t="s">
        <v>135</v>
      </c>
      <c r="E246" s="316"/>
      <c r="F246" s="1"/>
      <c r="G246" s="7"/>
    </row>
    <row r="247" spans="1:8" ht="4.5" customHeight="1" x14ac:dyDescent="0.35">
      <c r="A247" s="1"/>
      <c r="B247" s="13"/>
      <c r="C247" s="1"/>
      <c r="D247" s="8"/>
      <c r="E247" s="9"/>
      <c r="F247" s="1"/>
      <c r="G247" s="1"/>
    </row>
    <row r="248" spans="1:8" x14ac:dyDescent="0.35">
      <c r="A248" s="1"/>
      <c r="B248" s="24">
        <v>2</v>
      </c>
      <c r="C248" s="1"/>
      <c r="D248" s="315" t="s">
        <v>136</v>
      </c>
      <c r="E248" s="316"/>
      <c r="F248" s="10"/>
      <c r="G248" s="7"/>
    </row>
    <row r="249" spans="1:8" ht="4.5" customHeight="1" x14ac:dyDescent="0.35">
      <c r="A249" s="1"/>
      <c r="B249" s="13"/>
      <c r="C249" s="1"/>
      <c r="D249" s="8"/>
      <c r="E249" s="9"/>
      <c r="F249" s="1"/>
      <c r="G249" s="1"/>
    </row>
    <row r="250" spans="1:8" x14ac:dyDescent="0.35">
      <c r="A250" s="1"/>
      <c r="B250" s="24">
        <v>3</v>
      </c>
      <c r="C250" s="1"/>
      <c r="D250" s="315" t="s">
        <v>137</v>
      </c>
      <c r="E250" s="316"/>
      <c r="F250" s="10"/>
      <c r="G250" s="7"/>
    </row>
    <row r="251" spans="1:8" ht="4.5" customHeight="1" x14ac:dyDescent="0.35">
      <c r="A251" s="1"/>
      <c r="B251" s="13"/>
      <c r="C251" s="1"/>
      <c r="D251" s="8"/>
      <c r="E251" s="9"/>
      <c r="F251" s="1"/>
      <c r="G251" s="1"/>
    </row>
    <row r="252" spans="1:8" hidden="1" x14ac:dyDescent="0.35">
      <c r="A252" s="1"/>
      <c r="B252" s="24">
        <v>4</v>
      </c>
      <c r="C252" s="1"/>
      <c r="D252" s="315"/>
      <c r="E252" s="316"/>
      <c r="F252" s="10"/>
      <c r="G252" s="7"/>
    </row>
    <row r="253" spans="1:8" ht="5.5" hidden="1" customHeight="1" x14ac:dyDescent="0.35">
      <c r="A253" s="1"/>
      <c r="B253" s="33"/>
      <c r="C253" s="1"/>
      <c r="D253" s="2"/>
      <c r="E253" s="2"/>
      <c r="F253" s="3"/>
      <c r="G253" s="16"/>
    </row>
    <row r="254" spans="1:8" ht="17" customHeight="1" x14ac:dyDescent="0.35">
      <c r="A254" s="1"/>
      <c r="B254" s="33"/>
      <c r="C254" s="1"/>
      <c r="D254" s="2"/>
      <c r="E254" s="2"/>
      <c r="F254" s="3"/>
      <c r="G254" s="16"/>
    </row>
    <row r="255" spans="1:8" ht="22.5" x14ac:dyDescent="0.35">
      <c r="A255" s="42"/>
      <c r="B255" s="53"/>
      <c r="C255" s="43"/>
      <c r="D255" s="44" t="s">
        <v>31</v>
      </c>
      <c r="E255" s="44"/>
      <c r="F255" s="44"/>
      <c r="G255" s="44"/>
      <c r="H255" s="44"/>
    </row>
    <row r="256" spans="1:8" ht="17" customHeight="1" x14ac:dyDescent="0.35">
      <c r="A256" s="1"/>
      <c r="B256" s="33"/>
      <c r="C256" s="1"/>
      <c r="D256" s="2"/>
      <c r="E256" s="2"/>
      <c r="F256" s="3"/>
      <c r="G256" s="16"/>
    </row>
    <row r="257" spans="1:8" ht="14.5" customHeight="1" x14ac:dyDescent="0.35">
      <c r="A257" s="1"/>
      <c r="B257" s="45" t="s">
        <v>36</v>
      </c>
      <c r="C257" s="1"/>
      <c r="D257" s="321" t="s">
        <v>138</v>
      </c>
      <c r="E257" s="321"/>
      <c r="F257" s="321"/>
      <c r="G257" s="321"/>
      <c r="H257" s="321"/>
    </row>
    <row r="258" spans="1:8" ht="17" customHeight="1" x14ac:dyDescent="0.35">
      <c r="A258" s="1"/>
      <c r="B258" s="33"/>
      <c r="C258" s="1"/>
      <c r="D258" s="2"/>
      <c r="E258" s="2"/>
      <c r="F258" s="3"/>
      <c r="G258" s="16"/>
    </row>
    <row r="259" spans="1:8" x14ac:dyDescent="0.35">
      <c r="A259" s="1"/>
      <c r="B259" s="6" t="s">
        <v>139</v>
      </c>
      <c r="C259" s="5"/>
      <c r="D259" s="320" t="s">
        <v>140</v>
      </c>
      <c r="E259" s="320"/>
      <c r="F259" s="1"/>
      <c r="G259" s="6" t="s">
        <v>6</v>
      </c>
    </row>
    <row r="260" spans="1:8" ht="4" customHeight="1" x14ac:dyDescent="0.35">
      <c r="A260" s="1"/>
      <c r="B260" s="6"/>
      <c r="C260" s="5"/>
      <c r="D260" s="17"/>
      <c r="E260" s="17"/>
      <c r="F260" s="1"/>
      <c r="G260" s="6"/>
    </row>
    <row r="261" spans="1:8" x14ac:dyDescent="0.35">
      <c r="A261" s="1"/>
      <c r="B261" s="13"/>
      <c r="C261" s="1"/>
      <c r="D261" s="54" t="s">
        <v>13</v>
      </c>
      <c r="E261" s="3"/>
      <c r="F261" s="1"/>
      <c r="G261" s="1"/>
    </row>
    <row r="262" spans="1:8" x14ac:dyDescent="0.35">
      <c r="A262" s="1"/>
      <c r="B262" s="24">
        <v>1</v>
      </c>
      <c r="C262" s="1"/>
      <c r="D262" s="315" t="s">
        <v>141</v>
      </c>
      <c r="E262" s="316"/>
      <c r="F262" s="1"/>
      <c r="G262" s="7"/>
    </row>
    <row r="263" spans="1:8" ht="4.5" customHeight="1" x14ac:dyDescent="0.35">
      <c r="A263" s="1"/>
      <c r="B263" s="13"/>
      <c r="C263" s="1"/>
      <c r="D263" s="8"/>
      <c r="E263" s="9"/>
      <c r="F263" s="1"/>
      <c r="G263" s="1"/>
    </row>
    <row r="264" spans="1:8" x14ac:dyDescent="0.35">
      <c r="A264" s="1"/>
      <c r="B264" s="24">
        <v>2</v>
      </c>
      <c r="C264" s="1"/>
      <c r="D264" s="315" t="s">
        <v>142</v>
      </c>
      <c r="E264" s="316"/>
      <c r="F264" s="10"/>
      <c r="G264" s="7"/>
    </row>
    <row r="265" spans="1:8" ht="4.5" customHeight="1" x14ac:dyDescent="0.35">
      <c r="A265" s="1"/>
      <c r="B265" s="13"/>
      <c r="C265" s="1"/>
      <c r="D265" s="8"/>
      <c r="E265" s="9"/>
      <c r="F265" s="1"/>
      <c r="G265" s="1"/>
    </row>
    <row r="266" spans="1:8" x14ac:dyDescent="0.35">
      <c r="A266" s="1"/>
      <c r="B266" s="24">
        <v>3</v>
      </c>
      <c r="C266" s="1"/>
      <c r="D266" s="315" t="s">
        <v>143</v>
      </c>
      <c r="E266" s="316"/>
      <c r="F266" s="10"/>
      <c r="G266" s="7"/>
    </row>
    <row r="267" spans="1:8" ht="4.5" customHeight="1" x14ac:dyDescent="0.35">
      <c r="A267" s="1"/>
      <c r="B267" s="13"/>
      <c r="C267" s="1"/>
      <c r="D267" s="8"/>
      <c r="E267" s="9"/>
      <c r="F267" s="1"/>
      <c r="G267" s="1"/>
    </row>
    <row r="268" spans="1:8" hidden="1" x14ac:dyDescent="0.35">
      <c r="A268" s="1"/>
      <c r="B268" s="24">
        <v>4</v>
      </c>
      <c r="C268" s="1"/>
      <c r="D268" s="315"/>
      <c r="E268" s="316"/>
      <c r="F268" s="10"/>
      <c r="G268" s="7"/>
    </row>
    <row r="269" spans="1:8" ht="5" hidden="1" customHeight="1" x14ac:dyDescent="0.35"/>
    <row r="270" spans="1:8" ht="17.5" customHeight="1" x14ac:dyDescent="0.35">
      <c r="A270" s="1"/>
      <c r="B270" s="33"/>
      <c r="C270" s="1"/>
      <c r="D270" s="2"/>
      <c r="E270" s="2"/>
      <c r="F270" s="3"/>
      <c r="G270" s="16"/>
    </row>
    <row r="271" spans="1:8" ht="14.5" customHeight="1" x14ac:dyDescent="0.35">
      <c r="A271" s="1"/>
      <c r="B271" s="45" t="s">
        <v>37</v>
      </c>
      <c r="C271" s="1"/>
      <c r="D271" s="321" t="s">
        <v>145</v>
      </c>
      <c r="E271" s="321"/>
      <c r="F271" s="321"/>
      <c r="G271" s="321"/>
      <c r="H271" s="321"/>
    </row>
    <row r="272" spans="1:8" ht="17" customHeight="1" x14ac:dyDescent="0.35">
      <c r="A272" s="1"/>
      <c r="B272" s="33"/>
      <c r="C272" s="1"/>
      <c r="D272" s="2"/>
      <c r="E272" s="2"/>
      <c r="F272" s="3"/>
      <c r="G272" s="16"/>
    </row>
    <row r="273" spans="1:8" ht="26.5" customHeight="1" x14ac:dyDescent="0.35">
      <c r="A273" s="1"/>
      <c r="B273" s="47" t="s">
        <v>144</v>
      </c>
      <c r="C273" s="46"/>
      <c r="D273" s="319" t="s">
        <v>146</v>
      </c>
      <c r="E273" s="319"/>
      <c r="F273" s="1"/>
      <c r="G273" s="48" t="s">
        <v>6</v>
      </c>
    </row>
    <row r="274" spans="1:8" ht="4" customHeight="1" x14ac:dyDescent="0.35">
      <c r="A274" s="1"/>
      <c r="B274" s="6"/>
      <c r="C274" s="5"/>
      <c r="D274" s="17"/>
      <c r="E274" s="17"/>
      <c r="F274" s="1"/>
      <c r="G274" s="6"/>
    </row>
    <row r="275" spans="1:8" x14ac:dyDescent="0.35">
      <c r="A275" s="1"/>
      <c r="B275" s="13"/>
      <c r="C275" s="1"/>
      <c r="D275" s="54" t="s">
        <v>13</v>
      </c>
      <c r="E275" s="3"/>
      <c r="F275" s="1"/>
      <c r="G275" s="1"/>
    </row>
    <row r="276" spans="1:8" x14ac:dyDescent="0.35">
      <c r="A276" s="1"/>
      <c r="B276" s="24">
        <v>1</v>
      </c>
      <c r="C276" s="1"/>
      <c r="D276" s="315" t="s">
        <v>147</v>
      </c>
      <c r="E276" s="316"/>
      <c r="F276" s="1"/>
      <c r="G276" s="7"/>
    </row>
    <row r="277" spans="1:8" ht="4.5" customHeight="1" x14ac:dyDescent="0.35">
      <c r="A277" s="1"/>
      <c r="B277" s="13"/>
      <c r="C277" s="1"/>
      <c r="D277" s="8"/>
      <c r="E277" s="9"/>
      <c r="F277" s="1"/>
      <c r="G277" s="1"/>
    </row>
    <row r="278" spans="1:8" x14ac:dyDescent="0.35">
      <c r="A278" s="1"/>
      <c r="B278" s="24">
        <v>2</v>
      </c>
      <c r="C278" s="1"/>
      <c r="D278" s="315" t="s">
        <v>148</v>
      </c>
      <c r="E278" s="316"/>
      <c r="F278" s="10"/>
      <c r="G278" s="7"/>
    </row>
    <row r="279" spans="1:8" ht="4.5" customHeight="1" x14ac:dyDescent="0.35">
      <c r="A279" s="1"/>
      <c r="B279" s="13"/>
      <c r="C279" s="1"/>
      <c r="D279" s="8"/>
      <c r="E279" s="9"/>
      <c r="F279" s="1"/>
      <c r="G279" s="1"/>
    </row>
    <row r="280" spans="1:8" x14ac:dyDescent="0.35">
      <c r="A280" s="1"/>
      <c r="B280" s="24">
        <v>3</v>
      </c>
      <c r="C280" s="1"/>
      <c r="D280" s="315" t="s">
        <v>149</v>
      </c>
      <c r="E280" s="316"/>
      <c r="F280" s="10"/>
      <c r="G280" s="7"/>
    </row>
    <row r="281" spans="1:8" ht="4.5" customHeight="1" x14ac:dyDescent="0.35">
      <c r="A281" s="1"/>
      <c r="B281" s="13"/>
      <c r="C281" s="1"/>
      <c r="D281" s="8"/>
      <c r="E281" s="9"/>
      <c r="F281" s="1"/>
      <c r="G281" s="1"/>
    </row>
    <row r="282" spans="1:8" x14ac:dyDescent="0.35">
      <c r="A282" s="1"/>
      <c r="B282" s="24">
        <v>4</v>
      </c>
      <c r="C282" s="1"/>
      <c r="D282" s="315" t="s">
        <v>150</v>
      </c>
      <c r="E282" s="316"/>
      <c r="F282" s="10"/>
      <c r="G282" s="7"/>
    </row>
    <row r="283" spans="1:8" ht="5" customHeight="1" x14ac:dyDescent="0.35"/>
    <row r="284" spans="1:8" ht="17.5" customHeight="1" x14ac:dyDescent="0.35">
      <c r="A284" s="1"/>
      <c r="B284" s="33"/>
      <c r="C284" s="1"/>
      <c r="D284" s="2"/>
      <c r="E284" s="2"/>
      <c r="F284" s="3"/>
      <c r="G284" s="16"/>
    </row>
    <row r="285" spans="1:8" ht="14.5" customHeight="1" x14ac:dyDescent="0.35">
      <c r="A285" s="1"/>
      <c r="B285" s="45" t="s">
        <v>38</v>
      </c>
      <c r="C285" s="1"/>
      <c r="D285" s="321" t="s">
        <v>151</v>
      </c>
      <c r="E285" s="321"/>
      <c r="F285" s="321"/>
      <c r="G285" s="321"/>
      <c r="H285" s="321"/>
    </row>
    <row r="286" spans="1:8" ht="17" customHeight="1" x14ac:dyDescent="0.35">
      <c r="A286" s="1"/>
      <c r="B286" s="33"/>
      <c r="C286" s="1"/>
      <c r="D286" s="2"/>
      <c r="E286" s="2"/>
      <c r="F286" s="3"/>
      <c r="G286" s="16"/>
    </row>
    <row r="287" spans="1:8" x14ac:dyDescent="0.35">
      <c r="A287" s="1"/>
      <c r="B287" s="6" t="s">
        <v>154</v>
      </c>
      <c r="C287" s="5"/>
      <c r="D287" s="320" t="s">
        <v>152</v>
      </c>
      <c r="E287" s="320"/>
      <c r="F287" s="1"/>
      <c r="G287" s="6" t="s">
        <v>6</v>
      </c>
    </row>
    <row r="288" spans="1:8" ht="4" customHeight="1" x14ac:dyDescent="0.35">
      <c r="A288" s="1"/>
      <c r="B288" s="6"/>
      <c r="C288" s="5"/>
      <c r="D288" s="17"/>
      <c r="E288" s="17"/>
      <c r="F288" s="1"/>
      <c r="G288" s="6"/>
    </row>
    <row r="289" spans="1:8" x14ac:dyDescent="0.35">
      <c r="A289" s="1"/>
      <c r="B289" s="13"/>
      <c r="C289" s="1"/>
      <c r="D289" s="54" t="s">
        <v>13</v>
      </c>
      <c r="E289" s="3"/>
      <c r="F289" s="1"/>
      <c r="G289" s="1"/>
    </row>
    <row r="290" spans="1:8" x14ac:dyDescent="0.35">
      <c r="A290" s="1"/>
      <c r="B290" s="24">
        <v>1</v>
      </c>
      <c r="C290" s="1"/>
      <c r="D290" s="315" t="s">
        <v>101</v>
      </c>
      <c r="E290" s="316"/>
      <c r="F290" s="1"/>
      <c r="G290" s="7"/>
    </row>
    <row r="291" spans="1:8" ht="4.5" customHeight="1" x14ac:dyDescent="0.35">
      <c r="A291" s="1"/>
      <c r="B291" s="13"/>
      <c r="C291" s="1"/>
      <c r="D291" s="8"/>
      <c r="E291" s="9"/>
      <c r="F291" s="1"/>
      <c r="G291" s="1"/>
    </row>
    <row r="292" spans="1:8" x14ac:dyDescent="0.35">
      <c r="A292" s="1"/>
      <c r="B292" s="24">
        <v>2</v>
      </c>
      <c r="C292" s="1"/>
      <c r="D292" s="315" t="s">
        <v>153</v>
      </c>
      <c r="E292" s="316"/>
      <c r="F292" s="10"/>
      <c r="G292" s="7"/>
    </row>
    <row r="293" spans="1:8" ht="4.5" customHeight="1" x14ac:dyDescent="0.35">
      <c r="A293" s="1"/>
      <c r="B293" s="13"/>
      <c r="C293" s="1"/>
      <c r="D293" s="8"/>
      <c r="E293" s="9"/>
      <c r="F293" s="1"/>
      <c r="G293" s="1"/>
    </row>
    <row r="294" spans="1:8" x14ac:dyDescent="0.35">
      <c r="A294" s="1"/>
      <c r="B294" s="24">
        <v>3</v>
      </c>
      <c r="C294" s="1"/>
      <c r="D294" s="315" t="s">
        <v>155</v>
      </c>
      <c r="E294" s="316"/>
      <c r="F294" s="10"/>
      <c r="G294" s="7"/>
    </row>
    <row r="295" spans="1:8" ht="4.5" customHeight="1" x14ac:dyDescent="0.35">
      <c r="A295" s="1"/>
      <c r="B295" s="13"/>
      <c r="C295" s="1"/>
      <c r="D295" s="8"/>
      <c r="E295" s="9"/>
      <c r="F295" s="1"/>
      <c r="G295" s="1"/>
    </row>
    <row r="296" spans="1:8" hidden="1" x14ac:dyDescent="0.35">
      <c r="A296" s="1"/>
      <c r="B296" s="24">
        <v>4</v>
      </c>
      <c r="C296" s="1"/>
      <c r="D296" s="315"/>
      <c r="E296" s="316"/>
      <c r="F296" s="10"/>
      <c r="G296" s="7"/>
    </row>
    <row r="297" spans="1:8" ht="5" hidden="1" customHeight="1" x14ac:dyDescent="0.35"/>
    <row r="298" spans="1:8" ht="17" customHeight="1" x14ac:dyDescent="0.35">
      <c r="A298" s="1"/>
      <c r="B298" s="33"/>
      <c r="C298" s="1"/>
      <c r="D298" s="2"/>
      <c r="E298" s="2"/>
      <c r="F298" s="3"/>
      <c r="G298" s="16"/>
    </row>
    <row r="299" spans="1:8" ht="15" thickBot="1" x14ac:dyDescent="0.4">
      <c r="B299" s="96"/>
      <c r="C299" s="95"/>
      <c r="D299" s="95"/>
      <c r="E299" s="95"/>
      <c r="F299" s="95"/>
      <c r="G299" s="95"/>
      <c r="H299" s="95"/>
    </row>
    <row r="300" spans="1:8" x14ac:dyDescent="0.35">
      <c r="D300" s="314" t="s">
        <v>300</v>
      </c>
      <c r="E300" s="314"/>
      <c r="F300" s="314"/>
      <c r="G300" s="314"/>
    </row>
  </sheetData>
  <sheetProtection algorithmName="SHA-512" hashValue="HaWdSQAx34DxBqTSO4fAepsYlEvAiQYvU+16l+9kE9YcP08Qa167i0zQO2gJDKnonTkNUiCFyjn77n6i9XOFGQ==" saltValue="Ivszu8krW8kFgmqeYFgEXQ==" spinCount="100000" sheet="1" objects="1" scenarios="1"/>
  <mergeCells count="121">
    <mergeCell ref="D10:E10"/>
    <mergeCell ref="D14:H14"/>
    <mergeCell ref="D73:H73"/>
    <mergeCell ref="D83:H83"/>
    <mergeCell ref="D23:E23"/>
    <mergeCell ref="D21:E21"/>
    <mergeCell ref="D19:E19"/>
    <mergeCell ref="D16:E16"/>
    <mergeCell ref="D39:E39"/>
    <mergeCell ref="D47:E47"/>
    <mergeCell ref="D25:E25"/>
    <mergeCell ref="D33:E33"/>
    <mergeCell ref="D35:E35"/>
    <mergeCell ref="D37:E37"/>
    <mergeCell ref="D30:E30"/>
    <mergeCell ref="D75:E75"/>
    <mergeCell ref="D56:E56"/>
    <mergeCell ref="D61:E61"/>
    <mergeCell ref="D50:E50"/>
    <mergeCell ref="D52:E52"/>
    <mergeCell ref="D54:E54"/>
    <mergeCell ref="D85:E85"/>
    <mergeCell ref="D78:E78"/>
    <mergeCell ref="D80:E80"/>
    <mergeCell ref="D196:E196"/>
    <mergeCell ref="D198:E198"/>
    <mergeCell ref="D201:H201"/>
    <mergeCell ref="D203:E203"/>
    <mergeCell ref="D106:E106"/>
    <mergeCell ref="D28:H28"/>
    <mergeCell ref="D45:H45"/>
    <mergeCell ref="D59:H59"/>
    <mergeCell ref="D88:E88"/>
    <mergeCell ref="D90:E90"/>
    <mergeCell ref="D92:E92"/>
    <mergeCell ref="D94:E94"/>
    <mergeCell ref="D97:H97"/>
    <mergeCell ref="D206:E206"/>
    <mergeCell ref="D108:E108"/>
    <mergeCell ref="D99:E99"/>
    <mergeCell ref="D102:E102"/>
    <mergeCell ref="D113:E113"/>
    <mergeCell ref="D180:E180"/>
    <mergeCell ref="D182:E182"/>
    <mergeCell ref="D162:E162"/>
    <mergeCell ref="D164:E164"/>
    <mergeCell ref="D166:E166"/>
    <mergeCell ref="D168:E168"/>
    <mergeCell ref="D116:E116"/>
    <mergeCell ref="D118:E118"/>
    <mergeCell ref="D120:E120"/>
    <mergeCell ref="D122:E122"/>
    <mergeCell ref="D178:E178"/>
    <mergeCell ref="D111:H111"/>
    <mergeCell ref="D104:E104"/>
    <mergeCell ref="D243:E243"/>
    <mergeCell ref="D227:H227"/>
    <mergeCell ref="D229:E229"/>
    <mergeCell ref="D232:E232"/>
    <mergeCell ref="D234:E234"/>
    <mergeCell ref="D218:E218"/>
    <mergeCell ref="D220:E220"/>
    <mergeCell ref="D222:E222"/>
    <mergeCell ref="D224:E224"/>
    <mergeCell ref="D248:E248"/>
    <mergeCell ref="D246:E246"/>
    <mergeCell ref="D257:H257"/>
    <mergeCell ref="D259:E259"/>
    <mergeCell ref="D292:E292"/>
    <mergeCell ref="D294:E294"/>
    <mergeCell ref="D296:E296"/>
    <mergeCell ref="D287:E287"/>
    <mergeCell ref="D262:E262"/>
    <mergeCell ref="D208:E208"/>
    <mergeCell ref="D276:E276"/>
    <mergeCell ref="D278:E278"/>
    <mergeCell ref="D280:E280"/>
    <mergeCell ref="D282:E282"/>
    <mergeCell ref="D285:H285"/>
    <mergeCell ref="D290:E290"/>
    <mergeCell ref="D141:H141"/>
    <mergeCell ref="D143:E143"/>
    <mergeCell ref="D148:E148"/>
    <mergeCell ref="D150:E150"/>
    <mergeCell ref="D152:E152"/>
    <mergeCell ref="D146:E146"/>
    <mergeCell ref="D273:E273"/>
    <mergeCell ref="D264:E264"/>
    <mergeCell ref="D266:E266"/>
    <mergeCell ref="D268:E268"/>
    <mergeCell ref="D271:H271"/>
    <mergeCell ref="D250:E250"/>
    <mergeCell ref="D252:E252"/>
    <mergeCell ref="D236:E236"/>
    <mergeCell ref="D238:E238"/>
    <mergeCell ref="D241:H241"/>
    <mergeCell ref="D210:E210"/>
    <mergeCell ref="D300:G300"/>
    <mergeCell ref="D212:E212"/>
    <mergeCell ref="A2:H3"/>
    <mergeCell ref="D136:E136"/>
    <mergeCell ref="D138:E138"/>
    <mergeCell ref="D171:H171"/>
    <mergeCell ref="D173:E173"/>
    <mergeCell ref="D176:E176"/>
    <mergeCell ref="D215:E215"/>
    <mergeCell ref="D124:E124"/>
    <mergeCell ref="D127:E127"/>
    <mergeCell ref="D130:E130"/>
    <mergeCell ref="D132:E132"/>
    <mergeCell ref="D134:E134"/>
    <mergeCell ref="D64:E64"/>
    <mergeCell ref="D66:E66"/>
    <mergeCell ref="D68:E68"/>
    <mergeCell ref="D70:E70"/>
    <mergeCell ref="D187:H187"/>
    <mergeCell ref="D189:E189"/>
    <mergeCell ref="D192:E192"/>
    <mergeCell ref="D194:E194"/>
    <mergeCell ref="D157:H157"/>
    <mergeCell ref="D159:E159"/>
  </mergeCells>
  <conditionalFormatting sqref="G37 D33 D35 D37 B33 B35 B37 D39 B39 D19 D21 D23 B19 B21 B23 D25 B25 D52 D54 B50 B52 B54 D56 B56 B90 B92 D94 B94 D122 B122 D166 B162 B164 B166 D168 B168 D196 B192 B194 B196 D198 B198 D210 B206 B208 B210 D212 B212 B232 B234 B236 D238 B238 B248 B250 D252 B252 D150 B146 B148 B150 D152 B152 B262 B264 B266 D268 B268 D280 B276 B278 B280 D282 B282 B290 B292 B294 D296 B296 B124 B136 B138 B176 B178 B180 D182 B182 B218 B220 B222 D224 B224">
    <cfRule type="expression" dxfId="417" priority="317">
      <formula>$G$451="✓"</formula>
    </cfRule>
  </conditionalFormatting>
  <conditionalFormatting sqref="D41:D42 D46 D60 D74 D84 D98 D112 D27 D123 D110 D95:D96 D44 D254 D154 D184 D298 D140">
    <cfRule type="expression" dxfId="416" priority="323">
      <formula>#REF!="select"</formula>
    </cfRule>
  </conditionalFormatting>
  <conditionalFormatting sqref="G35">
    <cfRule type="expression" dxfId="415" priority="313">
      <formula>$G$451="✓"</formula>
    </cfRule>
  </conditionalFormatting>
  <conditionalFormatting sqref="G33">
    <cfRule type="expression" dxfId="414" priority="312">
      <formula>$G$451="✓"</formula>
    </cfRule>
  </conditionalFormatting>
  <conditionalFormatting sqref="G39">
    <cfRule type="expression" dxfId="413" priority="311">
      <formula>$G$451="✓"</formula>
    </cfRule>
  </conditionalFormatting>
  <conditionalFormatting sqref="G23">
    <cfRule type="expression" dxfId="412" priority="309">
      <formula>$G$451="✓"</formula>
    </cfRule>
  </conditionalFormatting>
  <conditionalFormatting sqref="G21">
    <cfRule type="expression" dxfId="411" priority="308">
      <formula>$G$451="✓"</formula>
    </cfRule>
  </conditionalFormatting>
  <conditionalFormatting sqref="G19">
    <cfRule type="expression" dxfId="410" priority="307">
      <formula>$G$451="✓"</formula>
    </cfRule>
  </conditionalFormatting>
  <conditionalFormatting sqref="G25">
    <cfRule type="expression" dxfId="409" priority="306">
      <formula>$G$451="✓"</formula>
    </cfRule>
  </conditionalFormatting>
  <conditionalFormatting sqref="D50">
    <cfRule type="expression" dxfId="408" priority="304">
      <formula>$G$451="✓"</formula>
    </cfRule>
  </conditionalFormatting>
  <conditionalFormatting sqref="D58">
    <cfRule type="expression" dxfId="407" priority="305">
      <formula>#REF!="select"</formula>
    </cfRule>
  </conditionalFormatting>
  <conditionalFormatting sqref="G56">
    <cfRule type="expression" dxfId="406" priority="300">
      <formula>$G$451="✓"</formula>
    </cfRule>
  </conditionalFormatting>
  <conditionalFormatting sqref="D72">
    <cfRule type="expression" dxfId="405" priority="298">
      <formula>#REF!="select"</formula>
    </cfRule>
  </conditionalFormatting>
  <conditionalFormatting sqref="B88">
    <cfRule type="expression" dxfId="404" priority="284">
      <formula>$G$451="✓"</formula>
    </cfRule>
  </conditionalFormatting>
  <conditionalFormatting sqref="D92">
    <cfRule type="expression" dxfId="403" priority="283">
      <formula>$G$451="✓"</formula>
    </cfRule>
  </conditionalFormatting>
  <conditionalFormatting sqref="D90">
    <cfRule type="expression" dxfId="402" priority="282">
      <formula>$G$451="✓"</formula>
    </cfRule>
  </conditionalFormatting>
  <conditionalFormatting sqref="D88">
    <cfRule type="expression" dxfId="401" priority="281">
      <formula>$G$451="✓"</formula>
    </cfRule>
  </conditionalFormatting>
  <conditionalFormatting sqref="G94">
    <cfRule type="expression" dxfId="400" priority="277">
      <formula>$G$451="✓"</formula>
    </cfRule>
  </conditionalFormatting>
  <conditionalFormatting sqref="B120">
    <cfRule type="expression" dxfId="399" priority="267">
      <formula>$G$451="✓"</formula>
    </cfRule>
  </conditionalFormatting>
  <conditionalFormatting sqref="B118">
    <cfRule type="expression" dxfId="398" priority="266">
      <formula>$G$451="✓"</formula>
    </cfRule>
  </conditionalFormatting>
  <conditionalFormatting sqref="B116">
    <cfRule type="expression" dxfId="397" priority="265">
      <formula>$G$451="✓"</formula>
    </cfRule>
  </conditionalFormatting>
  <conditionalFormatting sqref="D120">
    <cfRule type="expression" dxfId="396" priority="264">
      <formula>$G$451="✓"</formula>
    </cfRule>
  </conditionalFormatting>
  <conditionalFormatting sqref="D118">
    <cfRule type="expression" dxfId="395" priority="263">
      <formula>$G$451="✓"</formula>
    </cfRule>
  </conditionalFormatting>
  <conditionalFormatting sqref="D116">
    <cfRule type="expression" dxfId="394" priority="262">
      <formula>$G$451="✓"</formula>
    </cfRule>
  </conditionalFormatting>
  <conditionalFormatting sqref="G120">
    <cfRule type="expression" dxfId="393" priority="261">
      <formula>$G$451="✓"</formula>
    </cfRule>
  </conditionalFormatting>
  <conditionalFormatting sqref="G118">
    <cfRule type="expression" dxfId="392" priority="260">
      <formula>$G$451="✓"</formula>
    </cfRule>
  </conditionalFormatting>
  <conditionalFormatting sqref="G116">
    <cfRule type="expression" dxfId="391" priority="259">
      <formula>$G$451="✓"</formula>
    </cfRule>
  </conditionalFormatting>
  <conditionalFormatting sqref="G122">
    <cfRule type="expression" dxfId="390" priority="258">
      <formula>$G$451="✓"</formula>
    </cfRule>
  </conditionalFormatting>
  <conditionalFormatting sqref="D164">
    <cfRule type="expression" dxfId="389" priority="256">
      <formula>$G$451="✓"</formula>
    </cfRule>
  </conditionalFormatting>
  <conditionalFormatting sqref="D158 D156">
    <cfRule type="expression" dxfId="388" priority="257">
      <formula>#REF!="select"</formula>
    </cfRule>
  </conditionalFormatting>
  <conditionalFormatting sqref="D162">
    <cfRule type="expression" dxfId="387" priority="254">
      <formula>$G$451="✓"</formula>
    </cfRule>
  </conditionalFormatting>
  <conditionalFormatting sqref="G168">
    <cfRule type="expression" dxfId="386" priority="250">
      <formula>$G$451="✓"</formula>
    </cfRule>
  </conditionalFormatting>
  <conditionalFormatting sqref="D194">
    <cfRule type="expression" dxfId="385" priority="158">
      <formula>$G$451="✓"</formula>
    </cfRule>
  </conditionalFormatting>
  <conditionalFormatting sqref="D188 D202 D228 D242 D240 D253 D186">
    <cfRule type="expression" dxfId="384" priority="159">
      <formula>#REF!="select"</formula>
    </cfRule>
  </conditionalFormatting>
  <conditionalFormatting sqref="D192">
    <cfRule type="expression" dxfId="383" priority="156">
      <formula>$G$451="✓"</formula>
    </cfRule>
  </conditionalFormatting>
  <conditionalFormatting sqref="D200">
    <cfRule type="expression" dxfId="382" priority="157">
      <formula>#REF!="select"</formula>
    </cfRule>
  </conditionalFormatting>
  <conditionalFormatting sqref="G198">
    <cfRule type="expression" dxfId="381" priority="152">
      <formula>$G$451="✓"</formula>
    </cfRule>
  </conditionalFormatting>
  <conditionalFormatting sqref="D208">
    <cfRule type="expression" dxfId="380" priority="151">
      <formula>$G$451="✓"</formula>
    </cfRule>
  </conditionalFormatting>
  <conditionalFormatting sqref="D206">
    <cfRule type="expression" dxfId="379" priority="149">
      <formula>$G$451="✓"</formula>
    </cfRule>
  </conditionalFormatting>
  <conditionalFormatting sqref="D226">
    <cfRule type="expression" dxfId="378" priority="150">
      <formula>#REF!="select"</formula>
    </cfRule>
  </conditionalFormatting>
  <conditionalFormatting sqref="G210">
    <cfRule type="expression" dxfId="377" priority="148">
      <formula>$G$451="✓"</formula>
    </cfRule>
  </conditionalFormatting>
  <conditionalFormatting sqref="G208">
    <cfRule type="expression" dxfId="376" priority="147">
      <formula>$G$451="✓"</formula>
    </cfRule>
  </conditionalFormatting>
  <conditionalFormatting sqref="G206">
    <cfRule type="expression" dxfId="375" priority="146">
      <formula>$G$451="✓"</formula>
    </cfRule>
  </conditionalFormatting>
  <conditionalFormatting sqref="G212">
    <cfRule type="expression" dxfId="374" priority="145">
      <formula>$G$451="✓"</formula>
    </cfRule>
  </conditionalFormatting>
  <conditionalFormatting sqref="D236">
    <cfRule type="expression" dxfId="373" priority="144">
      <formula>$G$451="✓"</formula>
    </cfRule>
  </conditionalFormatting>
  <conditionalFormatting sqref="D234">
    <cfRule type="expression" dxfId="372" priority="143">
      <formula>$G$451="✓"</formula>
    </cfRule>
  </conditionalFormatting>
  <conditionalFormatting sqref="D232">
    <cfRule type="expression" dxfId="371" priority="142">
      <formula>$G$451="✓"</formula>
    </cfRule>
  </conditionalFormatting>
  <conditionalFormatting sqref="G236">
    <cfRule type="expression" dxfId="370" priority="141">
      <formula>$G$451="✓"</formula>
    </cfRule>
  </conditionalFormatting>
  <conditionalFormatting sqref="G234">
    <cfRule type="expression" dxfId="369" priority="140">
      <formula>$G$451="✓"</formula>
    </cfRule>
  </conditionalFormatting>
  <conditionalFormatting sqref="G232">
    <cfRule type="expression" dxfId="368" priority="139">
      <formula>$G$451="✓"</formula>
    </cfRule>
  </conditionalFormatting>
  <conditionalFormatting sqref="G238">
    <cfRule type="expression" dxfId="367" priority="138">
      <formula>$G$451="✓"</formula>
    </cfRule>
  </conditionalFormatting>
  <conditionalFormatting sqref="B246">
    <cfRule type="expression" dxfId="366" priority="137">
      <formula>$G$451="✓"</formula>
    </cfRule>
  </conditionalFormatting>
  <conditionalFormatting sqref="D250">
    <cfRule type="expression" dxfId="365" priority="136">
      <formula>$G$451="✓"</formula>
    </cfRule>
  </conditionalFormatting>
  <conditionalFormatting sqref="D248">
    <cfRule type="expression" dxfId="364" priority="135">
      <formula>$G$451="✓"</formula>
    </cfRule>
  </conditionalFormatting>
  <conditionalFormatting sqref="D246">
    <cfRule type="expression" dxfId="363" priority="134">
      <formula>$G$451="✓"</formula>
    </cfRule>
  </conditionalFormatting>
  <conditionalFormatting sqref="G252">
    <cfRule type="expression" dxfId="362" priority="130">
      <formula>$G$451="✓"</formula>
    </cfRule>
  </conditionalFormatting>
  <conditionalFormatting sqref="D148">
    <cfRule type="expression" dxfId="361" priority="109">
      <formula>$G$451="✓"</formula>
    </cfRule>
  </conditionalFormatting>
  <conditionalFormatting sqref="D142">
    <cfRule type="expression" dxfId="360" priority="110">
      <formula>#REF!="select"</formula>
    </cfRule>
  </conditionalFormatting>
  <conditionalFormatting sqref="D146">
    <cfRule type="expression" dxfId="359" priority="107">
      <formula>$G$451="✓"</formula>
    </cfRule>
  </conditionalFormatting>
  <conditionalFormatting sqref="G152">
    <cfRule type="expression" dxfId="358" priority="103">
      <formula>$G$451="✓"</formula>
    </cfRule>
  </conditionalFormatting>
  <conditionalFormatting sqref="D266">
    <cfRule type="expression" dxfId="357" priority="101">
      <formula>$G$451="✓"</formula>
    </cfRule>
  </conditionalFormatting>
  <conditionalFormatting sqref="D264">
    <cfRule type="expression" dxfId="356" priority="99">
      <formula>$G$451="✓"</formula>
    </cfRule>
  </conditionalFormatting>
  <conditionalFormatting sqref="D258 D272 D286 D256">
    <cfRule type="expression" dxfId="355" priority="100">
      <formula>#REF!="select"</formula>
    </cfRule>
  </conditionalFormatting>
  <conditionalFormatting sqref="D262">
    <cfRule type="expression" dxfId="354" priority="97">
      <formula>$G$451="✓"</formula>
    </cfRule>
  </conditionalFormatting>
  <conditionalFormatting sqref="D270">
    <cfRule type="expression" dxfId="353" priority="98">
      <formula>#REF!="select"</formula>
    </cfRule>
  </conditionalFormatting>
  <conditionalFormatting sqref="G268">
    <cfRule type="expression" dxfId="352" priority="93">
      <formula>$G$451="✓"</formula>
    </cfRule>
  </conditionalFormatting>
  <conditionalFormatting sqref="D278">
    <cfRule type="expression" dxfId="351" priority="92">
      <formula>$G$451="✓"</formula>
    </cfRule>
  </conditionalFormatting>
  <conditionalFormatting sqref="D276">
    <cfRule type="expression" dxfId="350" priority="90">
      <formula>$G$451="✓"</formula>
    </cfRule>
  </conditionalFormatting>
  <conditionalFormatting sqref="D284">
    <cfRule type="expression" dxfId="349" priority="91">
      <formula>#REF!="select"</formula>
    </cfRule>
  </conditionalFormatting>
  <conditionalFormatting sqref="G280">
    <cfRule type="expression" dxfId="348" priority="89">
      <formula>$G$451="✓"</formula>
    </cfRule>
  </conditionalFormatting>
  <conditionalFormatting sqref="G278">
    <cfRule type="expression" dxfId="347" priority="88">
      <formula>$G$451="✓"</formula>
    </cfRule>
  </conditionalFormatting>
  <conditionalFormatting sqref="G276">
    <cfRule type="expression" dxfId="346" priority="87">
      <formula>$G$451="✓"</formula>
    </cfRule>
  </conditionalFormatting>
  <conditionalFormatting sqref="G282">
    <cfRule type="expression" dxfId="345" priority="86">
      <formula>$G$451="✓"</formula>
    </cfRule>
  </conditionalFormatting>
  <conditionalFormatting sqref="D294">
    <cfRule type="expression" dxfId="344" priority="85">
      <formula>$G$451="✓"</formula>
    </cfRule>
  </conditionalFormatting>
  <conditionalFormatting sqref="D292">
    <cfRule type="expression" dxfId="343" priority="84">
      <formula>$G$451="✓"</formula>
    </cfRule>
  </conditionalFormatting>
  <conditionalFormatting sqref="D290">
    <cfRule type="expression" dxfId="342" priority="83">
      <formula>$G$451="✓"</formula>
    </cfRule>
  </conditionalFormatting>
  <conditionalFormatting sqref="G296">
    <cfRule type="expression" dxfId="341" priority="79">
      <formula>$G$451="✓"</formula>
    </cfRule>
  </conditionalFormatting>
  <conditionalFormatting sqref="D70 D64 D66 D68">
    <cfRule type="expression" dxfId="340" priority="70">
      <formula>#REF!="select"</formula>
    </cfRule>
  </conditionalFormatting>
  <conditionalFormatting sqref="D78 D80:D81">
    <cfRule type="expression" dxfId="339" priority="69">
      <formula>#REF!="select"</formula>
    </cfRule>
  </conditionalFormatting>
  <conditionalFormatting sqref="D108 D102 D104 D106">
    <cfRule type="expression" dxfId="338" priority="68">
      <formula>#REF!="select"</formula>
    </cfRule>
  </conditionalFormatting>
  <conditionalFormatting sqref="D124">
    <cfRule type="expression" dxfId="337" priority="66">
      <formula>$G$451="✓"</formula>
    </cfRule>
  </conditionalFormatting>
  <conditionalFormatting sqref="D125:D126">
    <cfRule type="expression" dxfId="336" priority="67">
      <formula>#REF!="select"</formula>
    </cfRule>
  </conditionalFormatting>
  <conditionalFormatting sqref="G124">
    <cfRule type="expression" dxfId="335" priority="65">
      <formula>$G$451="✓"</formula>
    </cfRule>
  </conditionalFormatting>
  <conditionalFormatting sqref="D136">
    <cfRule type="expression" dxfId="334" priority="63">
      <formula>$G$451="✓"</formula>
    </cfRule>
  </conditionalFormatting>
  <conditionalFormatting sqref="D137">
    <cfRule type="expression" dxfId="333" priority="64">
      <formula>#REF!="select"</formula>
    </cfRule>
  </conditionalFormatting>
  <conditionalFormatting sqref="B134">
    <cfRule type="expression" dxfId="332" priority="62">
      <formula>$G$451="✓"</formula>
    </cfRule>
  </conditionalFormatting>
  <conditionalFormatting sqref="B132">
    <cfRule type="expression" dxfId="331" priority="61">
      <formula>$G$451="✓"</formula>
    </cfRule>
  </conditionalFormatting>
  <conditionalFormatting sqref="B130">
    <cfRule type="expression" dxfId="330" priority="60">
      <formula>$G$451="✓"</formula>
    </cfRule>
  </conditionalFormatting>
  <conditionalFormatting sqref="D134">
    <cfRule type="expression" dxfId="329" priority="59">
      <formula>$G$451="✓"</formula>
    </cfRule>
  </conditionalFormatting>
  <conditionalFormatting sqref="D132">
    <cfRule type="expression" dxfId="328" priority="58">
      <formula>$G$451="✓"</formula>
    </cfRule>
  </conditionalFormatting>
  <conditionalFormatting sqref="D130">
    <cfRule type="expression" dxfId="327" priority="57">
      <formula>$G$451="✓"</formula>
    </cfRule>
  </conditionalFormatting>
  <conditionalFormatting sqref="D138">
    <cfRule type="expression" dxfId="326" priority="51">
      <formula>$G$451="✓"</formula>
    </cfRule>
  </conditionalFormatting>
  <conditionalFormatting sqref="D139">
    <cfRule type="expression" dxfId="325" priority="52">
      <formula>#REF!="select"</formula>
    </cfRule>
  </conditionalFormatting>
  <conditionalFormatting sqref="D180">
    <cfRule type="expression" dxfId="324" priority="49">
      <formula>$G$451="✓"</formula>
    </cfRule>
  </conditionalFormatting>
  <conditionalFormatting sqref="D178">
    <cfRule type="expression" dxfId="323" priority="47">
      <formula>$G$451="✓"</formula>
    </cfRule>
  </conditionalFormatting>
  <conditionalFormatting sqref="D172 D170">
    <cfRule type="expression" dxfId="322" priority="48">
      <formula>#REF!="select"</formula>
    </cfRule>
  </conditionalFormatting>
  <conditionalFormatting sqref="D176">
    <cfRule type="expression" dxfId="321" priority="45">
      <formula>$G$451="✓"</formula>
    </cfRule>
  </conditionalFormatting>
  <conditionalFormatting sqref="G182">
    <cfRule type="expression" dxfId="320" priority="41">
      <formula>$G$451="✓"</formula>
    </cfRule>
  </conditionalFormatting>
  <conditionalFormatting sqref="D222">
    <cfRule type="expression" dxfId="319" priority="40">
      <formula>$G$451="✓"</formula>
    </cfRule>
  </conditionalFormatting>
  <conditionalFormatting sqref="D220">
    <cfRule type="expression" dxfId="318" priority="39">
      <formula>$G$451="✓"</formula>
    </cfRule>
  </conditionalFormatting>
  <conditionalFormatting sqref="D218">
    <cfRule type="expression" dxfId="317" priority="38">
      <formula>$G$451="✓"</formula>
    </cfRule>
  </conditionalFormatting>
  <conditionalFormatting sqref="G224">
    <cfRule type="expression" dxfId="316" priority="34">
      <formula>$G$451="✓"</formula>
    </cfRule>
  </conditionalFormatting>
  <conditionalFormatting sqref="G54">
    <cfRule type="expression" dxfId="315" priority="30">
      <formula>$G$451="✓"</formula>
    </cfRule>
  </conditionalFormatting>
  <conditionalFormatting sqref="G52">
    <cfRule type="expression" dxfId="314" priority="29">
      <formula>$G$451="✓"</formula>
    </cfRule>
  </conditionalFormatting>
  <conditionalFormatting sqref="G50">
    <cfRule type="expression" dxfId="313" priority="28">
      <formula>$G$451="✓"</formula>
    </cfRule>
  </conditionalFormatting>
  <conditionalFormatting sqref="G92">
    <cfRule type="expression" dxfId="312" priority="27">
      <formula>$G$451="✓"</formula>
    </cfRule>
  </conditionalFormatting>
  <conditionalFormatting sqref="G90">
    <cfRule type="expression" dxfId="311" priority="26">
      <formula>$G$451="✓"</formula>
    </cfRule>
  </conditionalFormatting>
  <conditionalFormatting sqref="G88">
    <cfRule type="expression" dxfId="310" priority="25">
      <formula>$G$451="✓"</formula>
    </cfRule>
  </conditionalFormatting>
  <conditionalFormatting sqref="G150">
    <cfRule type="expression" dxfId="309" priority="24">
      <formula>$G$451="✓"</formula>
    </cfRule>
  </conditionalFormatting>
  <conditionalFormatting sqref="G148">
    <cfRule type="expression" dxfId="308" priority="23">
      <formula>$G$451="✓"</formula>
    </cfRule>
  </conditionalFormatting>
  <conditionalFormatting sqref="G146">
    <cfRule type="expression" dxfId="307" priority="22">
      <formula>$G$451="✓"</formula>
    </cfRule>
  </conditionalFormatting>
  <conditionalFormatting sqref="G166">
    <cfRule type="expression" dxfId="306" priority="21">
      <formula>$G$451="✓"</formula>
    </cfRule>
  </conditionalFormatting>
  <conditionalFormatting sqref="G164">
    <cfRule type="expression" dxfId="305" priority="20">
      <formula>$G$451="✓"</formula>
    </cfRule>
  </conditionalFormatting>
  <conditionalFormatting sqref="G162">
    <cfRule type="expression" dxfId="304" priority="19">
      <formula>$G$451="✓"</formula>
    </cfRule>
  </conditionalFormatting>
  <conditionalFormatting sqref="G180">
    <cfRule type="expression" dxfId="303" priority="18">
      <formula>$G$451="✓"</formula>
    </cfRule>
  </conditionalFormatting>
  <conditionalFormatting sqref="G178">
    <cfRule type="expression" dxfId="302" priority="17">
      <formula>$G$451="✓"</formula>
    </cfRule>
  </conditionalFormatting>
  <conditionalFormatting sqref="G176">
    <cfRule type="expression" dxfId="301" priority="16">
      <formula>$G$451="✓"</formula>
    </cfRule>
  </conditionalFormatting>
  <conditionalFormatting sqref="G196">
    <cfRule type="expression" dxfId="300" priority="15">
      <formula>$G$451="✓"</formula>
    </cfRule>
  </conditionalFormatting>
  <conditionalFormatting sqref="G194">
    <cfRule type="expression" dxfId="299" priority="14">
      <formula>$G$451="✓"</formula>
    </cfRule>
  </conditionalFormatting>
  <conditionalFormatting sqref="G192">
    <cfRule type="expression" dxfId="298" priority="13">
      <formula>$G$451="✓"</formula>
    </cfRule>
  </conditionalFormatting>
  <conditionalFormatting sqref="G222">
    <cfRule type="expression" dxfId="297" priority="12">
      <formula>$G$451="✓"</formula>
    </cfRule>
  </conditionalFormatting>
  <conditionalFormatting sqref="G220">
    <cfRule type="expression" dxfId="296" priority="11">
      <formula>$G$451="✓"</formula>
    </cfRule>
  </conditionalFormatting>
  <conditionalFormatting sqref="G218">
    <cfRule type="expression" dxfId="295" priority="10">
      <formula>$G$451="✓"</formula>
    </cfRule>
  </conditionalFormatting>
  <conditionalFormatting sqref="G250">
    <cfRule type="expression" dxfId="294" priority="9">
      <formula>$G$451="✓"</formula>
    </cfRule>
  </conditionalFormatting>
  <conditionalFormatting sqref="G248">
    <cfRule type="expression" dxfId="293" priority="8">
      <formula>$G$451="✓"</formula>
    </cfRule>
  </conditionalFormatting>
  <conditionalFormatting sqref="G246">
    <cfRule type="expression" dxfId="292" priority="7">
      <formula>$G$451="✓"</formula>
    </cfRule>
  </conditionalFormatting>
  <conditionalFormatting sqref="G266">
    <cfRule type="expression" dxfId="291" priority="6">
      <formula>$G$451="✓"</formula>
    </cfRule>
  </conditionalFormatting>
  <conditionalFormatting sqref="G264">
    <cfRule type="expression" dxfId="290" priority="5">
      <formula>$G$451="✓"</formula>
    </cfRule>
  </conditionalFormatting>
  <conditionalFormatting sqref="G262">
    <cfRule type="expression" dxfId="289" priority="4">
      <formula>$G$451="✓"</formula>
    </cfRule>
  </conditionalFormatting>
  <conditionalFormatting sqref="G294">
    <cfRule type="expression" dxfId="288" priority="3">
      <formula>$G$451="✓"</formula>
    </cfRule>
  </conditionalFormatting>
  <conditionalFormatting sqref="G292">
    <cfRule type="expression" dxfId="287" priority="2">
      <formula>$G$451="✓"</formula>
    </cfRule>
  </conditionalFormatting>
  <conditionalFormatting sqref="G290">
    <cfRule type="expression" dxfId="286" priority="1">
      <formula>$G$451="✓"</formula>
    </cfRule>
  </conditionalFormatting>
  <dataValidations count="1">
    <dataValidation type="list" allowBlank="1" showInputMessage="1" showErrorMessage="1" prompt="To select this option as answer, choose ✓ from the drop-down list." sqref="G137 G202 G226 G240 G186 G200 G188 G228 G142 G123 G156 G158 G81 G41:G42 G112 G84 G60 G27 G72 G44 G95:G96 G58 G46 G74 G98 G242 G154 G253:G254 G298 G272 G284 G256 G270 G258 G286 G110 G125:G126 G139:G140 G170 G184 G172">
      <formula1>IF(ISBLANK($G$451),selection_allowed,selection_not_allowed)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prompt="To select this option as answer, choose ✓ from the drop-down list. Unselect the other options if ✓ is not available.">
          <x14:formula1>
            <xm:f>IF(AND(ISBLANK($G19),ISBLANK($G21),ISBLANK($G23)),dropdownlist!$A$3:$A$4,dropdownlist!$B$3)</xm:f>
          </x14:formula1>
          <xm:sqref>G39 G25 G56 G94 G296 G282 G168 G198 G212 G238 G252 G152 G268 G182 G224</xm:sqref>
        </x14:dataValidation>
        <x14:dataValidation type="list" allowBlank="1" showInputMessage="1" showErrorMessage="1" prompt="To select this option as answer, choose ✓ from the drop-down list. Unselect the other options if ✓ is not available.">
          <x14:formula1>
            <xm:f>IF(AND(ISBLANK($G35),ISBLANK($G37),ISBLANK($G39)),dropdownlist!$A$3:$A$4,dropdownlist!$B$3)</xm:f>
          </x14:formula1>
          <xm:sqref>G33 G206 G232 G276</xm:sqref>
        </x14:dataValidation>
        <x14:dataValidation type="list" allowBlank="1" showInputMessage="1" showErrorMessage="1" prompt="To select this option as answer, choose ✓ from the drop-down list. Unselect the other options if ✓ is not available.">
          <x14:formula1>
            <xm:f>IF(AND(ISBLANK($G33),ISBLANK($G37),ISBLANK($G39)),dropdownlist!$A$3:$A$4,dropdownlist!$B$3)</xm:f>
          </x14:formula1>
          <xm:sqref>G35 G208 G234 G278</xm:sqref>
        </x14:dataValidation>
        <x14:dataValidation type="list" allowBlank="1" showInputMessage="1" showErrorMessage="1" prompt="To select this option as answer, choose ✓ from the drop-down list. Unselect the other options if ✓ is not available.">
          <x14:formula1>
            <xm:f>IF(AND(ISBLANK($G33),ISBLANK($G35),ISBLANK($G39)),dropdownlist!$A$3:$A$4,dropdownlist!$B$3)</xm:f>
          </x14:formula1>
          <xm:sqref>G37 G236 G210 G280</xm:sqref>
        </x14:dataValidation>
        <x14:dataValidation type="list" allowBlank="1" showInputMessage="1" showErrorMessage="1" prompt="To select this option as answer, choose ✓ from the drop-down list. Unselect the other options if ✓ is not available.">
          <x14:formula1>
            <xm:f>IF(AND(ISBLANK($G116),ISBLANK($G118),ISBLANK($G120),ISBLANK($G122)),dropdownlist!$A$3:$A$4,dropdownlist!$B$3)</xm:f>
          </x14:formula1>
          <xm:sqref>G124</xm:sqref>
        </x14:dataValidation>
        <x14:dataValidation type="list" allowBlank="1" showInputMessage="1" showErrorMessage="1" prompt="To select this option as answer, choose ✓ from the drop-down list. Unselect the other options if ✓ is not available.">
          <x14:formula1>
            <xm:f>IF(AND(ISBLANK($G118),ISBLANK($G120),ISBLANK($G122),ISBLANK($G124)),dropdownlist!$A$3:$A$4,dropdownlist!$B$3)</xm:f>
          </x14:formula1>
          <xm:sqref>G116</xm:sqref>
        </x14:dataValidation>
        <x14:dataValidation type="list" allowBlank="1" showInputMessage="1" showErrorMessage="1" prompt="To select this option as answer, choose ✓ from the drop-down list. Unselect the other options if ✓ is not available.">
          <x14:formula1>
            <xm:f>IF(AND(ISBLANK($G116),ISBLANK($G120),ISBLANK($G122),ISBLANK($G124)),dropdownlist!$A$3:$A$4,dropdownlist!$B$3)</xm:f>
          </x14:formula1>
          <xm:sqref>G118</xm:sqref>
        </x14:dataValidation>
        <x14:dataValidation type="list" allowBlank="1" showInputMessage="1" showErrorMessage="1" prompt="To select this option as answer, choose ✓ from the drop-down list. Unselect the other options if ✓ is not available.">
          <x14:formula1>
            <xm:f>IF(AND(ISBLANK($G116),ISBLANK($G118),ISBLANK($G122),ISBLANK($G124)),dropdownlist!$A$3:$A$4,dropdownlist!$B$3)</xm:f>
          </x14:formula1>
          <xm:sqref>G120</xm:sqref>
        </x14:dataValidation>
        <x14:dataValidation type="list" allowBlank="1" showInputMessage="1" showErrorMessage="1" prompt="To select this option as answer, choose ✓ from the drop-down list. Unselect the other options if ✓ is not available.">
          <x14:formula1>
            <xm:f>IF(AND(ISBLANK($G116),ISBLANK($G118),ISBLANK($G120),ISBLANK($G124)),dropdownlist!$A$3:$A$4,dropdownlist!$B$3)</xm:f>
          </x14:formula1>
          <xm:sqref>G122</xm:sqref>
        </x14:dataValidation>
        <x14:dataValidation type="list" allowBlank="1" showInputMessage="1" showErrorMessage="1" prompt="To select this option as answer, choose ✓ from the drop-down list.">
          <x14:formula1>
            <xm:f>dropdownlist!$A$3:$A$4</xm:f>
          </x14:formula1>
          <xm:sqref>G64 G136 G66 G68 G78 G80 G70 G102 G104 G106 G108 G130 G132 G134 G138</xm:sqref>
        </x14:dataValidation>
        <x14:dataValidation type="list" allowBlank="1" showInputMessage="1" showErrorMessage="1" prompt="To select this option as answer, choose ✓ from the drop-down list. Unselect the other options if ✓ is not available.">
          <x14:formula1>
            <xm:f>IF(AND(ISBLANK($G21),ISBLANK($G23)),dropdownlist!$A$3:$A$4,dropdownlist!$B$3)</xm:f>
          </x14:formula1>
          <xm:sqref>G19 G50 G88 G146 G162 G176 G192 G218 G246 G262 G290</xm:sqref>
        </x14:dataValidation>
        <x14:dataValidation type="list" allowBlank="1" showInputMessage="1" showErrorMessage="1" prompt="To select this option as answer, choose ✓ from the drop-down list. Unselect the other options if ✓ is not available.">
          <x14:formula1>
            <xm:f>IF(AND(ISBLANK($G19),ISBLANK($G23)),dropdownlist!$A$3:$A$4,dropdownlist!$B$3)</xm:f>
          </x14:formula1>
          <xm:sqref>G21 G52 G90 G148 G164 G178 G194 G220 G248 G264 G292</xm:sqref>
        </x14:dataValidation>
        <x14:dataValidation type="list" allowBlank="1" showInputMessage="1" showErrorMessage="1" prompt="To select this option as answer, choose ✓ from the drop-down list. Unselect the other options if ✓ is not available.">
          <x14:formula1>
            <xm:f>IF(AND(ISBLANK($G19),ISBLANK($G21)),dropdownlist!$A$3:$A$4,dropdownlist!$B$3)</xm:f>
          </x14:formula1>
          <xm:sqref>G23 G54 G92 G150 G166 G180 G196 G222 G250 G266 G294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280"/>
  <sheetViews>
    <sheetView showRowColHeaders="0" zoomScale="90" zoomScaleNormal="90" workbookViewId="0"/>
  </sheetViews>
  <sheetFormatPr defaultRowHeight="14.5" x14ac:dyDescent="0.35"/>
  <cols>
    <col min="1" max="1" width="1.453125" style="14" customWidth="1"/>
    <col min="2" max="2" width="3.7265625" style="50" customWidth="1"/>
    <col min="3" max="3" width="0.7265625" style="14" customWidth="1"/>
    <col min="4" max="4" width="117.90625" style="14" customWidth="1"/>
    <col min="5" max="5" width="2.6328125" style="14" customWidth="1"/>
    <col min="6" max="6" width="2.1796875" style="14" customWidth="1"/>
    <col min="7" max="7" width="4.54296875" style="14" customWidth="1"/>
    <col min="8" max="8" width="1.6328125" style="14" customWidth="1"/>
    <col min="9" max="16384" width="8.7265625" style="14"/>
  </cols>
  <sheetData>
    <row r="1" spans="1:15" ht="21" x14ac:dyDescent="0.35">
      <c r="A1" s="18"/>
      <c r="B1" s="49"/>
      <c r="C1" s="19"/>
      <c r="D1" s="20" t="s">
        <v>9</v>
      </c>
      <c r="E1" s="20"/>
      <c r="F1" s="20"/>
      <c r="G1" s="20"/>
      <c r="H1" s="20"/>
    </row>
    <row r="2" spans="1:15" ht="14.5" customHeight="1" x14ac:dyDescent="0.35">
      <c r="A2" s="317" t="s">
        <v>230</v>
      </c>
      <c r="B2" s="317"/>
      <c r="C2" s="317"/>
      <c r="D2" s="317"/>
      <c r="E2" s="317"/>
      <c r="F2" s="317"/>
      <c r="G2" s="317"/>
      <c r="H2" s="317"/>
      <c r="I2" s="207"/>
      <c r="J2" s="207"/>
      <c r="K2" s="207"/>
      <c r="L2" s="207"/>
      <c r="M2" s="208"/>
      <c r="N2" s="209"/>
      <c r="O2" s="209"/>
    </row>
    <row r="3" spans="1:15" ht="15" customHeight="1" x14ac:dyDescent="0.35">
      <c r="A3" s="317"/>
      <c r="B3" s="317"/>
      <c r="C3" s="317"/>
      <c r="D3" s="317"/>
      <c r="E3" s="317"/>
      <c r="F3" s="317"/>
      <c r="G3" s="317"/>
      <c r="H3" s="317"/>
      <c r="I3" s="207"/>
      <c r="J3" s="207"/>
      <c r="K3" s="207"/>
      <c r="L3" s="207"/>
      <c r="M3" s="6"/>
      <c r="N3" s="1"/>
      <c r="O3" s="1"/>
    </row>
    <row r="4" spans="1:15" ht="18.5" x14ac:dyDescent="0.35">
      <c r="A4" s="15"/>
      <c r="B4" s="212" t="s">
        <v>234</v>
      </c>
      <c r="C4" s="205"/>
      <c r="D4" s="205"/>
      <c r="E4" s="205"/>
      <c r="F4" s="205"/>
      <c r="G4" s="205"/>
      <c r="H4" s="205"/>
      <c r="I4" s="211"/>
      <c r="J4" s="211"/>
      <c r="K4" s="211"/>
      <c r="L4" s="211"/>
      <c r="M4" s="210"/>
      <c r="N4" s="1"/>
      <c r="O4" s="1"/>
    </row>
    <row r="5" spans="1:15" ht="7" customHeight="1" x14ac:dyDescent="0.35">
      <c r="A5" s="15"/>
      <c r="B5" s="212"/>
      <c r="C5" s="204"/>
      <c r="D5" s="217"/>
      <c r="E5" s="205"/>
      <c r="F5" s="205"/>
      <c r="G5" s="205"/>
      <c r="H5" s="205"/>
      <c r="I5" s="211"/>
      <c r="J5" s="211"/>
      <c r="K5" s="211"/>
      <c r="L5" s="211"/>
      <c r="M5" s="210"/>
      <c r="N5" s="1"/>
      <c r="O5" s="1"/>
    </row>
    <row r="6" spans="1:15" ht="18.5" x14ac:dyDescent="0.35">
      <c r="A6" s="15"/>
      <c r="B6" s="213" t="s">
        <v>233</v>
      </c>
      <c r="C6" s="204"/>
      <c r="D6" s="204"/>
      <c r="E6" s="205"/>
      <c r="F6" s="205"/>
      <c r="G6" s="205"/>
      <c r="H6" s="205"/>
      <c r="I6" s="211"/>
      <c r="J6" s="211"/>
      <c r="K6" s="211"/>
      <c r="L6" s="211"/>
      <c r="M6" s="210"/>
      <c r="N6" s="1"/>
      <c r="O6" s="1"/>
    </row>
    <row r="7" spans="1:15" ht="18.5" x14ac:dyDescent="0.35">
      <c r="A7" s="15"/>
      <c r="B7" s="214" t="s">
        <v>232</v>
      </c>
      <c r="C7" s="204"/>
      <c r="D7" s="216"/>
      <c r="E7" s="205"/>
      <c r="F7" s="205"/>
      <c r="G7" s="205"/>
      <c r="H7" s="205"/>
      <c r="I7" s="211"/>
      <c r="J7" s="211"/>
      <c r="K7" s="211"/>
      <c r="L7" s="211"/>
      <c r="M7" s="210"/>
      <c r="N7" s="1"/>
      <c r="O7" s="1"/>
    </row>
    <row r="8" spans="1:15" ht="22.5" x14ac:dyDescent="0.35">
      <c r="A8" s="15"/>
      <c r="B8" s="215" t="s">
        <v>231</v>
      </c>
      <c r="C8" s="206"/>
      <c r="D8" s="206"/>
      <c r="E8" s="206"/>
      <c r="F8" s="206"/>
      <c r="G8" s="206"/>
      <c r="H8" s="203"/>
      <c r="I8" s="6"/>
      <c r="J8" s="1"/>
      <c r="K8" s="6"/>
      <c r="L8" s="6"/>
      <c r="M8" s="6"/>
      <c r="N8" s="1"/>
      <c r="O8" s="1"/>
    </row>
    <row r="9" spans="1:15" ht="28.5" customHeight="1" x14ac:dyDescent="0.35">
      <c r="A9" s="15"/>
      <c r="B9" s="228"/>
      <c r="C9" s="206"/>
      <c r="D9" s="206"/>
      <c r="E9" s="206"/>
      <c r="F9" s="206"/>
      <c r="G9" s="206"/>
      <c r="H9" s="203"/>
      <c r="I9" s="6"/>
      <c r="J9" s="6"/>
      <c r="K9" s="6"/>
      <c r="L9" s="6"/>
      <c r="M9" s="6"/>
      <c r="N9" s="1"/>
      <c r="O9" s="1"/>
    </row>
    <row r="10" spans="1:15" ht="28.5" customHeight="1" x14ac:dyDescent="0.35">
      <c r="A10" s="15"/>
      <c r="B10" s="228"/>
      <c r="C10" s="206"/>
      <c r="D10" s="324" t="str">
        <f>IF(Registration!F24="",CONCATENATE("Whole IT system"," - ",Registration!F5),CONCATENATE(Registration!F5," - ",Registration!F24))</f>
        <v xml:space="preserve">Whole IT system - </v>
      </c>
      <c r="E10" s="324"/>
      <c r="F10" s="206"/>
      <c r="G10" s="206"/>
      <c r="H10" s="203"/>
      <c r="I10" s="6"/>
      <c r="J10" s="6"/>
      <c r="K10" s="6"/>
      <c r="L10" s="6"/>
      <c r="M10" s="6"/>
      <c r="N10" s="1"/>
      <c r="O10" s="1"/>
    </row>
    <row r="12" spans="1:15" ht="22.5" x14ac:dyDescent="0.35">
      <c r="A12" s="21"/>
      <c r="B12" s="25"/>
      <c r="C12" s="22"/>
      <c r="D12" s="26" t="s">
        <v>10</v>
      </c>
      <c r="E12" s="26"/>
      <c r="F12" s="26"/>
      <c r="G12" s="26"/>
      <c r="H12" s="26"/>
    </row>
    <row r="13" spans="1:15" ht="9.5" customHeight="1" x14ac:dyDescent="0.35">
      <c r="A13" s="1"/>
      <c r="B13" s="13"/>
      <c r="C13" s="1"/>
      <c r="D13" s="2"/>
      <c r="E13" s="3"/>
      <c r="F13" s="1"/>
      <c r="G13" s="1"/>
      <c r="H13" s="27"/>
    </row>
    <row r="14" spans="1:15" ht="14.5" customHeight="1" x14ac:dyDescent="0.35">
      <c r="A14" s="1"/>
      <c r="B14" s="23" t="s">
        <v>11</v>
      </c>
      <c r="C14" s="1"/>
      <c r="D14" s="323" t="s">
        <v>235</v>
      </c>
      <c r="E14" s="323"/>
      <c r="F14" s="323"/>
      <c r="G14" s="323"/>
      <c r="H14" s="323"/>
    </row>
    <row r="15" spans="1:15" x14ac:dyDescent="0.35">
      <c r="A15" s="1"/>
      <c r="B15" s="13"/>
      <c r="C15" s="1"/>
      <c r="D15" s="4"/>
      <c r="E15" s="1"/>
      <c r="F15" s="1"/>
      <c r="G15" s="1"/>
      <c r="H15" s="28"/>
    </row>
    <row r="16" spans="1:15" x14ac:dyDescent="0.35">
      <c r="A16" s="1"/>
      <c r="B16" s="6" t="s">
        <v>5</v>
      </c>
      <c r="C16" s="5"/>
      <c r="D16" s="320" t="s">
        <v>236</v>
      </c>
      <c r="E16" s="320"/>
      <c r="F16" s="1"/>
      <c r="G16" s="6" t="s">
        <v>6</v>
      </c>
    </row>
    <row r="17" spans="1:8" ht="4" customHeight="1" x14ac:dyDescent="0.35">
      <c r="A17" s="1"/>
      <c r="B17" s="6"/>
      <c r="C17" s="5"/>
      <c r="D17" s="218"/>
      <c r="E17" s="218"/>
      <c r="F17" s="1"/>
      <c r="G17" s="6"/>
    </row>
    <row r="18" spans="1:8" x14ac:dyDescent="0.35">
      <c r="A18" s="1"/>
      <c r="B18" s="13"/>
      <c r="C18" s="1"/>
      <c r="D18" s="54" t="s">
        <v>13</v>
      </c>
      <c r="E18" s="3"/>
      <c r="F18" s="1"/>
      <c r="G18" s="1"/>
    </row>
    <row r="19" spans="1:8" x14ac:dyDescent="0.35">
      <c r="A19" s="1"/>
      <c r="B19" s="24">
        <v>1</v>
      </c>
      <c r="C19" s="1"/>
      <c r="D19" s="315" t="s">
        <v>237</v>
      </c>
      <c r="E19" s="316"/>
      <c r="F19" s="1"/>
      <c r="G19" s="7"/>
    </row>
    <row r="20" spans="1:8" ht="4.5" customHeight="1" x14ac:dyDescent="0.35">
      <c r="A20" s="1"/>
      <c r="B20" s="13"/>
      <c r="C20" s="1"/>
      <c r="D20" s="8"/>
      <c r="E20" s="9"/>
      <c r="F20" s="1"/>
      <c r="G20" s="1"/>
    </row>
    <row r="21" spans="1:8" x14ac:dyDescent="0.35">
      <c r="A21" s="1"/>
      <c r="B21" s="24">
        <v>2</v>
      </c>
      <c r="C21" s="1"/>
      <c r="D21" s="315" t="s">
        <v>238</v>
      </c>
      <c r="E21" s="316"/>
      <c r="F21" s="10"/>
      <c r="G21" s="7"/>
    </row>
    <row r="22" spans="1:8" ht="4.5" customHeight="1" x14ac:dyDescent="0.35">
      <c r="A22" s="1"/>
      <c r="B22" s="13"/>
      <c r="C22" s="1"/>
      <c r="D22" s="8"/>
      <c r="E22" s="9"/>
      <c r="F22" s="1"/>
      <c r="G22" s="1"/>
    </row>
    <row r="23" spans="1:8" x14ac:dyDescent="0.35">
      <c r="A23" s="1"/>
      <c r="B23" s="24">
        <v>3</v>
      </c>
      <c r="C23" s="1"/>
      <c r="D23" s="315" t="s">
        <v>39</v>
      </c>
      <c r="E23" s="316"/>
      <c r="F23" s="10"/>
      <c r="G23" s="7"/>
    </row>
    <row r="24" spans="1:8" ht="4.5" customHeight="1" x14ac:dyDescent="0.35">
      <c r="A24" s="1"/>
      <c r="B24" s="13"/>
      <c r="C24" s="1"/>
      <c r="D24" s="8"/>
      <c r="E24" s="9"/>
      <c r="F24" s="1"/>
      <c r="G24" s="1"/>
    </row>
    <row r="25" spans="1:8" hidden="1" x14ac:dyDescent="0.35">
      <c r="A25" s="1"/>
      <c r="B25" s="24">
        <v>4</v>
      </c>
      <c r="C25" s="1"/>
      <c r="D25" s="315"/>
      <c r="E25" s="316"/>
      <c r="F25" s="10"/>
      <c r="G25" s="7"/>
    </row>
    <row r="26" spans="1:8" ht="5" hidden="1" customHeight="1" x14ac:dyDescent="0.35"/>
    <row r="27" spans="1:8" ht="17.5" customHeight="1" x14ac:dyDescent="0.35">
      <c r="A27" s="1"/>
      <c r="B27" s="33"/>
      <c r="C27" s="1"/>
      <c r="D27" s="2"/>
      <c r="E27" s="2"/>
      <c r="F27" s="3"/>
      <c r="G27" s="16"/>
    </row>
    <row r="28" spans="1:8" ht="14.5" customHeight="1" x14ac:dyDescent="0.35">
      <c r="A28" s="1"/>
      <c r="B28" s="23" t="s">
        <v>17</v>
      </c>
      <c r="C28" s="1"/>
      <c r="D28" s="323" t="s">
        <v>18</v>
      </c>
      <c r="E28" s="323"/>
      <c r="F28" s="323"/>
      <c r="G28" s="323"/>
      <c r="H28" s="323"/>
    </row>
    <row r="29" spans="1:8" x14ac:dyDescent="0.35">
      <c r="A29" s="1"/>
      <c r="B29" s="6"/>
      <c r="C29" s="5"/>
      <c r="D29" s="218"/>
      <c r="E29" s="218"/>
      <c r="F29" s="1"/>
      <c r="G29" s="6"/>
    </row>
    <row r="30" spans="1:8" ht="30.5" customHeight="1" x14ac:dyDescent="0.35">
      <c r="A30" s="1"/>
      <c r="B30" s="47" t="s">
        <v>40</v>
      </c>
      <c r="C30" s="46"/>
      <c r="D30" s="319" t="s">
        <v>239</v>
      </c>
      <c r="E30" s="319"/>
      <c r="F30" s="1"/>
      <c r="G30" s="48" t="s">
        <v>6</v>
      </c>
    </row>
    <row r="31" spans="1:8" ht="4" customHeight="1" x14ac:dyDescent="0.35">
      <c r="A31" s="1"/>
      <c r="B31" s="6"/>
      <c r="C31" s="5"/>
      <c r="D31" s="218"/>
      <c r="E31" s="218"/>
      <c r="F31" s="1"/>
      <c r="G31" s="6"/>
    </row>
    <row r="32" spans="1:8" x14ac:dyDescent="0.35">
      <c r="A32" s="1"/>
      <c r="B32" s="13"/>
      <c r="C32" s="1"/>
      <c r="D32" s="54" t="s">
        <v>13</v>
      </c>
      <c r="E32" s="3"/>
      <c r="F32" s="1"/>
      <c r="G32" s="1"/>
    </row>
    <row r="33" spans="1:8" x14ac:dyDescent="0.35">
      <c r="A33" s="1"/>
      <c r="B33" s="24">
        <v>1</v>
      </c>
      <c r="C33" s="1"/>
      <c r="D33" s="315" t="s">
        <v>41</v>
      </c>
      <c r="E33" s="316"/>
      <c r="F33" s="1"/>
      <c r="G33" s="7"/>
    </row>
    <row r="34" spans="1:8" ht="4.5" customHeight="1" x14ac:dyDescent="0.35">
      <c r="A34" s="1"/>
      <c r="B34" s="13"/>
      <c r="C34" s="1"/>
      <c r="D34" s="8"/>
      <c r="E34" s="9"/>
      <c r="F34" s="1"/>
      <c r="G34" s="1"/>
    </row>
    <row r="35" spans="1:8" x14ac:dyDescent="0.35">
      <c r="A35" s="1"/>
      <c r="B35" s="24">
        <v>2</v>
      </c>
      <c r="C35" s="1"/>
      <c r="D35" s="315" t="s">
        <v>42</v>
      </c>
      <c r="E35" s="316"/>
      <c r="F35" s="10"/>
      <c r="G35" s="7"/>
    </row>
    <row r="36" spans="1:8" ht="4.5" customHeight="1" x14ac:dyDescent="0.35">
      <c r="A36" s="1"/>
      <c r="B36" s="13"/>
      <c r="C36" s="1"/>
      <c r="D36" s="8"/>
      <c r="E36" s="9"/>
      <c r="F36" s="1"/>
      <c r="G36" s="1"/>
    </row>
    <row r="37" spans="1:8" x14ac:dyDescent="0.35">
      <c r="A37" s="1"/>
      <c r="B37" s="24">
        <v>3</v>
      </c>
      <c r="C37" s="1"/>
      <c r="D37" s="315" t="s">
        <v>43</v>
      </c>
      <c r="E37" s="316"/>
      <c r="F37" s="10"/>
      <c r="G37" s="7"/>
    </row>
    <row r="38" spans="1:8" ht="4.5" customHeight="1" x14ac:dyDescent="0.35">
      <c r="A38" s="1"/>
      <c r="B38" s="13"/>
      <c r="C38" s="1"/>
      <c r="D38" s="8"/>
      <c r="E38" s="9"/>
      <c r="F38" s="1"/>
      <c r="G38" s="1"/>
    </row>
    <row r="39" spans="1:8" x14ac:dyDescent="0.35">
      <c r="A39" s="1"/>
      <c r="B39" s="24">
        <v>4</v>
      </c>
      <c r="C39" s="1"/>
      <c r="D39" s="315" t="s">
        <v>44</v>
      </c>
      <c r="E39" s="316"/>
      <c r="F39" s="10"/>
      <c r="G39" s="7"/>
    </row>
    <row r="40" spans="1:8" ht="5" customHeight="1" x14ac:dyDescent="0.35"/>
    <row r="41" spans="1:8" ht="17" customHeight="1" x14ac:dyDescent="0.35">
      <c r="A41" s="1"/>
      <c r="B41" s="33"/>
      <c r="C41" s="1"/>
      <c r="D41" s="2"/>
      <c r="E41" s="2"/>
      <c r="F41" s="3"/>
      <c r="G41" s="16"/>
    </row>
    <row r="42" spans="1:8" ht="17" customHeight="1" x14ac:dyDescent="0.35">
      <c r="A42" s="1"/>
      <c r="B42" s="33"/>
      <c r="C42" s="1"/>
      <c r="D42" s="2"/>
      <c r="E42" s="2"/>
      <c r="F42" s="3"/>
      <c r="G42" s="16"/>
    </row>
    <row r="43" spans="1:8" ht="22.5" x14ac:dyDescent="0.35">
      <c r="A43" s="34"/>
      <c r="B43" s="51"/>
      <c r="C43" s="35"/>
      <c r="D43" s="36" t="s">
        <v>21</v>
      </c>
      <c r="E43" s="36"/>
      <c r="F43" s="36"/>
      <c r="G43" s="36"/>
      <c r="H43" s="36"/>
    </row>
    <row r="44" spans="1:8" ht="17" customHeight="1" x14ac:dyDescent="0.35">
      <c r="A44" s="1"/>
      <c r="B44" s="33"/>
      <c r="C44" s="1"/>
      <c r="D44" s="2"/>
      <c r="E44" s="2"/>
      <c r="F44" s="3"/>
      <c r="G44" s="16"/>
    </row>
    <row r="45" spans="1:8" ht="14.5" customHeight="1" x14ac:dyDescent="0.35">
      <c r="A45" s="1"/>
      <c r="B45" s="37" t="s">
        <v>20</v>
      </c>
      <c r="C45" s="1"/>
      <c r="D45" s="322" t="s">
        <v>49</v>
      </c>
      <c r="E45" s="322"/>
      <c r="F45" s="322"/>
      <c r="G45" s="322"/>
      <c r="H45" s="322"/>
    </row>
    <row r="46" spans="1:8" ht="17" customHeight="1" x14ac:dyDescent="0.35">
      <c r="A46" s="1"/>
      <c r="B46" s="33"/>
      <c r="C46" s="1"/>
      <c r="D46" s="2"/>
      <c r="E46" s="2"/>
      <c r="F46" s="3"/>
      <c r="G46" s="16"/>
    </row>
    <row r="47" spans="1:8" ht="29.5" customHeight="1" x14ac:dyDescent="0.35">
      <c r="A47" s="1"/>
      <c r="B47" s="47" t="s">
        <v>51</v>
      </c>
      <c r="C47" s="46"/>
      <c r="D47" s="319" t="s">
        <v>240</v>
      </c>
      <c r="E47" s="319"/>
      <c r="F47" s="1"/>
      <c r="G47" s="48" t="s">
        <v>6</v>
      </c>
    </row>
    <row r="48" spans="1:8" ht="4" customHeight="1" x14ac:dyDescent="0.35">
      <c r="A48" s="1"/>
      <c r="B48" s="6"/>
      <c r="C48" s="5"/>
      <c r="D48" s="218"/>
      <c r="E48" s="218"/>
      <c r="F48" s="1"/>
      <c r="G48" s="6"/>
    </row>
    <row r="49" spans="1:8" x14ac:dyDescent="0.35">
      <c r="A49" s="1"/>
      <c r="B49" s="13"/>
      <c r="C49" s="1"/>
      <c r="D49" s="54" t="s">
        <v>13</v>
      </c>
      <c r="E49" s="3"/>
      <c r="F49" s="1"/>
      <c r="G49" s="1"/>
    </row>
    <row r="50" spans="1:8" x14ac:dyDescent="0.35">
      <c r="A50" s="1"/>
      <c r="B50" s="24">
        <v>1</v>
      </c>
      <c r="C50" s="1"/>
      <c r="D50" s="315" t="s">
        <v>52</v>
      </c>
      <c r="E50" s="316"/>
      <c r="F50" s="1"/>
      <c r="G50" s="7"/>
    </row>
    <row r="51" spans="1:8" ht="4.5" customHeight="1" x14ac:dyDescent="0.35">
      <c r="A51" s="1"/>
      <c r="B51" s="13"/>
      <c r="C51" s="1"/>
      <c r="D51" s="8"/>
      <c r="E51" s="9"/>
      <c r="F51" s="1"/>
      <c r="G51" s="1"/>
    </row>
    <row r="52" spans="1:8" x14ac:dyDescent="0.35">
      <c r="A52" s="1"/>
      <c r="B52" s="24">
        <v>2</v>
      </c>
      <c r="C52" s="1"/>
      <c r="D52" s="315" t="s">
        <v>53</v>
      </c>
      <c r="E52" s="316"/>
      <c r="F52" s="10"/>
      <c r="G52" s="7"/>
    </row>
    <row r="53" spans="1:8" ht="4.5" customHeight="1" x14ac:dyDescent="0.35">
      <c r="A53" s="1"/>
      <c r="B53" s="13"/>
      <c r="C53" s="1"/>
      <c r="D53" s="8"/>
      <c r="E53" s="9"/>
      <c r="F53" s="1"/>
      <c r="G53" s="1"/>
    </row>
    <row r="54" spans="1:8" x14ac:dyDescent="0.35">
      <c r="A54" s="1"/>
      <c r="B54" s="24">
        <v>3</v>
      </c>
      <c r="C54" s="1"/>
      <c r="D54" s="315" t="s">
        <v>39</v>
      </c>
      <c r="E54" s="316"/>
      <c r="F54" s="10"/>
      <c r="G54" s="7"/>
    </row>
    <row r="55" spans="1:8" ht="4.5" customHeight="1" x14ac:dyDescent="0.35">
      <c r="A55" s="1"/>
      <c r="B55" s="13"/>
      <c r="C55" s="1"/>
      <c r="D55" s="8"/>
      <c r="E55" s="9"/>
      <c r="F55" s="1"/>
      <c r="G55" s="1"/>
    </row>
    <row r="56" spans="1:8" hidden="1" x14ac:dyDescent="0.35">
      <c r="A56" s="1"/>
      <c r="B56" s="24">
        <v>4</v>
      </c>
      <c r="C56" s="1"/>
      <c r="D56" s="315"/>
      <c r="E56" s="316"/>
      <c r="F56" s="10"/>
      <c r="G56" s="7"/>
    </row>
    <row r="57" spans="1:8" ht="5" hidden="1" customHeight="1" x14ac:dyDescent="0.35"/>
    <row r="58" spans="1:8" ht="17.5" customHeight="1" x14ac:dyDescent="0.35">
      <c r="A58" s="1"/>
      <c r="B58" s="33"/>
      <c r="C58" s="1"/>
      <c r="D58" s="2"/>
      <c r="E58" s="2"/>
      <c r="F58" s="3"/>
      <c r="G58" s="16"/>
    </row>
    <row r="59" spans="1:8" ht="14.5" customHeight="1" x14ac:dyDescent="0.35">
      <c r="A59" s="1"/>
      <c r="B59" s="37" t="s">
        <v>22</v>
      </c>
      <c r="C59" s="1"/>
      <c r="D59" s="322" t="s">
        <v>54</v>
      </c>
      <c r="E59" s="322"/>
      <c r="F59" s="322"/>
      <c r="G59" s="322"/>
      <c r="H59" s="322"/>
    </row>
    <row r="60" spans="1:8" ht="17" customHeight="1" x14ac:dyDescent="0.35">
      <c r="A60" s="1"/>
      <c r="B60" s="33"/>
      <c r="C60" s="1"/>
      <c r="D60" s="2"/>
      <c r="E60" s="2"/>
      <c r="F60" s="3"/>
      <c r="G60" s="16"/>
    </row>
    <row r="61" spans="1:8" x14ac:dyDescent="0.35">
      <c r="A61" s="1"/>
      <c r="B61" s="6" t="s">
        <v>60</v>
      </c>
      <c r="C61" s="5"/>
      <c r="D61" s="320" t="s">
        <v>241</v>
      </c>
      <c r="E61" s="320"/>
      <c r="F61" s="1"/>
      <c r="G61" s="6" t="s">
        <v>6</v>
      </c>
    </row>
    <row r="62" spans="1:8" ht="4" customHeight="1" x14ac:dyDescent="0.35">
      <c r="A62" s="1"/>
      <c r="B62" s="6"/>
      <c r="C62" s="5"/>
      <c r="D62" s="218"/>
      <c r="E62" s="218"/>
      <c r="F62" s="1"/>
      <c r="G62" s="6"/>
    </row>
    <row r="63" spans="1:8" x14ac:dyDescent="0.35">
      <c r="A63" s="1"/>
      <c r="B63" s="13"/>
      <c r="C63" s="1"/>
      <c r="D63" s="54" t="s">
        <v>8</v>
      </c>
      <c r="E63" s="3"/>
      <c r="F63" s="1"/>
      <c r="G63" s="1"/>
    </row>
    <row r="64" spans="1:8" x14ac:dyDescent="0.35">
      <c r="A64" s="1"/>
      <c r="B64" s="24">
        <v>1</v>
      </c>
      <c r="C64" s="1"/>
      <c r="D64" s="315" t="s">
        <v>242</v>
      </c>
      <c r="E64" s="316"/>
      <c r="F64" s="1"/>
      <c r="G64" s="7"/>
    </row>
    <row r="65" spans="1:8" ht="4" customHeight="1" x14ac:dyDescent="0.35">
      <c r="A65" s="1"/>
      <c r="B65" s="13"/>
      <c r="C65" s="1"/>
      <c r="D65" s="8"/>
      <c r="E65" s="9"/>
      <c r="F65" s="1"/>
      <c r="G65" s="1"/>
    </row>
    <row r="66" spans="1:8" x14ac:dyDescent="0.35">
      <c r="A66" s="1"/>
      <c r="B66" s="24">
        <v>2</v>
      </c>
      <c r="C66" s="1"/>
      <c r="D66" s="315" t="s">
        <v>243</v>
      </c>
      <c r="E66" s="316"/>
      <c r="F66" s="10"/>
      <c r="G66" s="7"/>
    </row>
    <row r="67" spans="1:8" ht="4" customHeight="1" x14ac:dyDescent="0.35">
      <c r="A67" s="1"/>
      <c r="B67" s="13"/>
      <c r="C67" s="1"/>
      <c r="D67" s="8"/>
      <c r="E67" s="9"/>
      <c r="F67" s="1"/>
      <c r="G67" s="1"/>
    </row>
    <row r="68" spans="1:8" x14ac:dyDescent="0.35">
      <c r="A68" s="1"/>
      <c r="B68" s="24">
        <v>3</v>
      </c>
      <c r="C68" s="1"/>
      <c r="D68" s="315" t="s">
        <v>58</v>
      </c>
      <c r="E68" s="316"/>
      <c r="F68" s="10"/>
      <c r="G68" s="7"/>
    </row>
    <row r="69" spans="1:8" ht="4" customHeight="1" x14ac:dyDescent="0.35">
      <c r="A69" s="1"/>
      <c r="B69" s="13"/>
      <c r="C69" s="1"/>
      <c r="D69" s="11"/>
      <c r="E69" s="9"/>
      <c r="F69" s="1"/>
      <c r="G69" s="1"/>
    </row>
    <row r="70" spans="1:8" x14ac:dyDescent="0.35">
      <c r="A70" s="1"/>
      <c r="B70" s="24">
        <v>4</v>
      </c>
      <c r="C70" s="1"/>
      <c r="D70" s="315" t="s">
        <v>59</v>
      </c>
      <c r="E70" s="316"/>
      <c r="F70" s="10"/>
      <c r="G70" s="7"/>
    </row>
    <row r="71" spans="1:8" ht="4" customHeight="1" x14ac:dyDescent="0.35">
      <c r="A71" s="1"/>
      <c r="B71" s="13"/>
      <c r="C71" s="1"/>
      <c r="D71" s="11"/>
      <c r="E71" s="9"/>
      <c r="F71" s="1"/>
      <c r="G71" s="1"/>
    </row>
    <row r="72" spans="1:8" ht="17.5" customHeight="1" x14ac:dyDescent="0.35">
      <c r="A72" s="1"/>
      <c r="B72" s="33"/>
      <c r="C72" s="1"/>
      <c r="D72" s="2"/>
      <c r="E72" s="2"/>
      <c r="F72" s="3"/>
      <c r="G72" s="16"/>
    </row>
    <row r="73" spans="1:8" ht="14.5" customHeight="1" x14ac:dyDescent="0.35">
      <c r="A73" s="1"/>
      <c r="B73" s="37" t="s">
        <v>23</v>
      </c>
      <c r="C73" s="1"/>
      <c r="D73" s="322" t="s">
        <v>61</v>
      </c>
      <c r="E73" s="322"/>
      <c r="F73" s="322"/>
      <c r="G73" s="322"/>
      <c r="H73" s="322"/>
    </row>
    <row r="74" spans="1:8" ht="17" customHeight="1" x14ac:dyDescent="0.35">
      <c r="A74" s="1"/>
      <c r="B74" s="33"/>
      <c r="C74" s="1"/>
      <c r="D74" s="2"/>
      <c r="E74" s="2"/>
      <c r="F74" s="3"/>
      <c r="G74" s="16"/>
    </row>
    <row r="75" spans="1:8" ht="30.5" customHeight="1" x14ac:dyDescent="0.35">
      <c r="A75" s="1"/>
      <c r="B75" s="47" t="s">
        <v>65</v>
      </c>
      <c r="C75" s="46"/>
      <c r="D75" s="319" t="s">
        <v>244</v>
      </c>
      <c r="E75" s="319"/>
      <c r="F75" s="1"/>
      <c r="G75" s="48" t="s">
        <v>6</v>
      </c>
    </row>
    <row r="76" spans="1:8" ht="4" customHeight="1" x14ac:dyDescent="0.35">
      <c r="A76" s="1"/>
      <c r="B76" s="6"/>
      <c r="C76" s="5"/>
      <c r="D76" s="218"/>
      <c r="E76" s="218"/>
      <c r="F76" s="1"/>
      <c r="G76" s="6"/>
    </row>
    <row r="77" spans="1:8" x14ac:dyDescent="0.35">
      <c r="A77" s="1"/>
      <c r="B77" s="13"/>
      <c r="C77" s="1"/>
      <c r="D77" s="54" t="s">
        <v>8</v>
      </c>
      <c r="E77" s="3"/>
      <c r="F77" s="1"/>
      <c r="G77" s="1"/>
    </row>
    <row r="78" spans="1:8" x14ac:dyDescent="0.35">
      <c r="A78" s="1"/>
      <c r="B78" s="24">
        <v>1</v>
      </c>
      <c r="C78" s="1"/>
      <c r="D78" s="315" t="s">
        <v>245</v>
      </c>
      <c r="E78" s="316"/>
      <c r="F78" s="1"/>
      <c r="G78" s="7"/>
    </row>
    <row r="79" spans="1:8" ht="4" customHeight="1" x14ac:dyDescent="0.35">
      <c r="A79" s="1"/>
      <c r="B79" s="13"/>
      <c r="C79" s="1"/>
      <c r="D79" s="8"/>
      <c r="E79" s="9"/>
      <c r="F79" s="1"/>
      <c r="G79" s="1"/>
    </row>
    <row r="80" spans="1:8" x14ac:dyDescent="0.35">
      <c r="A80" s="1"/>
      <c r="B80" s="24">
        <v>2</v>
      </c>
      <c r="C80" s="1"/>
      <c r="D80" s="315" t="s">
        <v>246</v>
      </c>
      <c r="E80" s="316"/>
      <c r="F80" s="10"/>
      <c r="G80" s="7"/>
    </row>
    <row r="81" spans="1:8" ht="4" customHeight="1" x14ac:dyDescent="0.35">
      <c r="A81" s="1"/>
      <c r="B81" s="33"/>
      <c r="C81" s="1"/>
      <c r="D81" s="2"/>
      <c r="E81" s="2"/>
      <c r="F81" s="3"/>
      <c r="G81" s="16"/>
    </row>
    <row r="82" spans="1:8" x14ac:dyDescent="0.35">
      <c r="A82" s="1"/>
      <c r="B82" s="24">
        <v>3</v>
      </c>
      <c r="C82" s="1"/>
      <c r="D82" s="315" t="s">
        <v>247</v>
      </c>
      <c r="E82" s="316"/>
      <c r="F82" s="10"/>
      <c r="G82" s="7"/>
    </row>
    <row r="83" spans="1:8" ht="4" customHeight="1" x14ac:dyDescent="0.35">
      <c r="A83" s="1"/>
      <c r="B83" s="33"/>
      <c r="C83" s="1"/>
      <c r="D83" s="2"/>
      <c r="E83" s="2"/>
      <c r="F83" s="3"/>
      <c r="G83" s="16"/>
    </row>
    <row r="84" spans="1:8" x14ac:dyDescent="0.35">
      <c r="A84" s="1"/>
      <c r="B84" s="24">
        <v>4</v>
      </c>
      <c r="C84" s="1"/>
      <c r="D84" s="315" t="s">
        <v>248</v>
      </c>
      <c r="E84" s="316"/>
      <c r="F84" s="1"/>
      <c r="G84" s="7"/>
    </row>
    <row r="85" spans="1:8" ht="4" customHeight="1" x14ac:dyDescent="0.35">
      <c r="A85" s="1"/>
      <c r="B85" s="13"/>
      <c r="C85" s="1"/>
      <c r="D85" s="8"/>
      <c r="E85" s="9"/>
      <c r="F85" s="1"/>
      <c r="G85" s="1"/>
    </row>
    <row r="86" spans="1:8" x14ac:dyDescent="0.35">
      <c r="A86" s="1"/>
      <c r="B86" s="24">
        <v>5</v>
      </c>
      <c r="C86" s="1"/>
      <c r="D86" s="315" t="s">
        <v>249</v>
      </c>
      <c r="E86" s="316"/>
      <c r="F86" s="10"/>
      <c r="G86" s="7"/>
    </row>
    <row r="87" spans="1:8" ht="4" customHeight="1" x14ac:dyDescent="0.35">
      <c r="A87" s="1"/>
      <c r="B87" s="33"/>
      <c r="C87" s="1"/>
      <c r="D87" s="2"/>
      <c r="E87" s="2"/>
      <c r="F87" s="3"/>
      <c r="G87" s="16"/>
    </row>
    <row r="88" spans="1:8" x14ac:dyDescent="0.35">
      <c r="A88" s="1"/>
      <c r="B88" s="24">
        <v>6</v>
      </c>
      <c r="C88" s="1"/>
      <c r="D88" s="315" t="s">
        <v>250</v>
      </c>
      <c r="E88" s="316"/>
      <c r="F88" s="10"/>
      <c r="G88" s="7"/>
    </row>
    <row r="89" spans="1:8" ht="4" customHeight="1" x14ac:dyDescent="0.35">
      <c r="A89" s="1"/>
      <c r="B89" s="33"/>
      <c r="C89" s="1"/>
      <c r="D89" s="2"/>
      <c r="E89" s="2"/>
      <c r="F89" s="3"/>
      <c r="G89" s="16"/>
    </row>
    <row r="90" spans="1:8" x14ac:dyDescent="0.35">
      <c r="A90" s="1"/>
      <c r="B90" s="24">
        <v>7</v>
      </c>
      <c r="C90" s="1"/>
      <c r="D90" s="315" t="s">
        <v>251</v>
      </c>
      <c r="E90" s="316"/>
      <c r="F90" s="10"/>
      <c r="G90" s="7"/>
    </row>
    <row r="91" spans="1:8" ht="4" customHeight="1" x14ac:dyDescent="0.35">
      <c r="A91" s="1"/>
      <c r="B91" s="33"/>
      <c r="C91" s="1"/>
      <c r="D91" s="2"/>
      <c r="E91" s="2"/>
      <c r="F91" s="3"/>
      <c r="G91" s="16"/>
    </row>
    <row r="92" spans="1:8" ht="19" customHeight="1" x14ac:dyDescent="0.35">
      <c r="A92" s="1"/>
      <c r="B92" s="13"/>
      <c r="C92" s="1"/>
      <c r="D92" s="8"/>
      <c r="E92" s="9"/>
      <c r="F92" s="1"/>
      <c r="G92" s="1"/>
    </row>
    <row r="93" spans="1:8" ht="14.5" customHeight="1" x14ac:dyDescent="0.35">
      <c r="A93" s="1"/>
      <c r="B93" s="37" t="s">
        <v>24</v>
      </c>
      <c r="C93" s="1"/>
      <c r="D93" s="322" t="s">
        <v>66</v>
      </c>
      <c r="E93" s="322"/>
      <c r="F93" s="322"/>
      <c r="G93" s="322"/>
      <c r="H93" s="322"/>
    </row>
    <row r="94" spans="1:8" ht="17" customHeight="1" x14ac:dyDescent="0.35">
      <c r="A94" s="1"/>
      <c r="B94" s="33"/>
      <c r="C94" s="1"/>
      <c r="D94" s="2"/>
      <c r="E94" s="2"/>
      <c r="F94" s="3"/>
      <c r="G94" s="16"/>
    </row>
    <row r="95" spans="1:8" x14ac:dyDescent="0.35">
      <c r="A95" s="1"/>
      <c r="B95" s="6" t="s">
        <v>71</v>
      </c>
      <c r="C95" s="5"/>
      <c r="D95" s="320" t="s">
        <v>252</v>
      </c>
      <c r="E95" s="320"/>
      <c r="F95" s="1"/>
      <c r="G95" s="6" t="s">
        <v>6</v>
      </c>
    </row>
    <row r="96" spans="1:8" ht="4" customHeight="1" x14ac:dyDescent="0.35">
      <c r="A96" s="1"/>
      <c r="B96" s="6"/>
      <c r="C96" s="5"/>
      <c r="D96" s="218"/>
      <c r="E96" s="218"/>
      <c r="F96" s="1"/>
      <c r="G96" s="6"/>
    </row>
    <row r="97" spans="1:8" x14ac:dyDescent="0.35">
      <c r="A97" s="1"/>
      <c r="B97" s="13"/>
      <c r="C97" s="1"/>
      <c r="D97" s="54" t="s">
        <v>13</v>
      </c>
      <c r="E97" s="3"/>
      <c r="F97" s="1"/>
      <c r="G97" s="1"/>
    </row>
    <row r="98" spans="1:8" x14ac:dyDescent="0.35">
      <c r="A98" s="1"/>
      <c r="B98" s="24">
        <v>1</v>
      </c>
      <c r="C98" s="1"/>
      <c r="D98" s="315" t="s">
        <v>68</v>
      </c>
      <c r="E98" s="316"/>
      <c r="F98" s="1"/>
      <c r="G98" s="7"/>
    </row>
    <row r="99" spans="1:8" ht="4.5" customHeight="1" x14ac:dyDescent="0.35">
      <c r="A99" s="1"/>
      <c r="B99" s="13"/>
      <c r="C99" s="1"/>
      <c r="D99" s="8"/>
      <c r="E99" s="9"/>
      <c r="F99" s="1"/>
      <c r="G99" s="1"/>
    </row>
    <row r="100" spans="1:8" x14ac:dyDescent="0.35">
      <c r="A100" s="1"/>
      <c r="B100" s="24">
        <v>2</v>
      </c>
      <c r="C100" s="1"/>
      <c r="D100" s="315" t="s">
        <v>69</v>
      </c>
      <c r="E100" s="316"/>
      <c r="F100" s="10"/>
      <c r="G100" s="7"/>
    </row>
    <row r="101" spans="1:8" ht="4.5" customHeight="1" x14ac:dyDescent="0.35">
      <c r="A101" s="1"/>
      <c r="B101" s="13"/>
      <c r="C101" s="1"/>
      <c r="D101" s="8"/>
      <c r="E101" s="9"/>
      <c r="F101" s="1"/>
      <c r="G101" s="1"/>
    </row>
    <row r="102" spans="1:8" x14ac:dyDescent="0.35">
      <c r="A102" s="1"/>
      <c r="B102" s="24">
        <v>3</v>
      </c>
      <c r="C102" s="1"/>
      <c r="D102" s="315" t="s">
        <v>70</v>
      </c>
      <c r="E102" s="316"/>
      <c r="F102" s="10"/>
      <c r="G102" s="7"/>
    </row>
    <row r="103" spans="1:8" ht="4.5" customHeight="1" x14ac:dyDescent="0.35">
      <c r="A103" s="1"/>
      <c r="B103" s="13"/>
      <c r="C103" s="1"/>
      <c r="D103" s="8"/>
      <c r="E103" s="9"/>
      <c r="F103" s="1"/>
      <c r="G103" s="1"/>
    </row>
    <row r="104" spans="1:8" hidden="1" x14ac:dyDescent="0.35">
      <c r="A104" s="1"/>
      <c r="B104" s="24">
        <v>4</v>
      </c>
      <c r="C104" s="1"/>
      <c r="D104" s="315"/>
      <c r="E104" s="316"/>
      <c r="F104" s="10"/>
      <c r="G104" s="7"/>
    </row>
    <row r="105" spans="1:8" ht="5.5" hidden="1" customHeight="1" x14ac:dyDescent="0.35">
      <c r="A105" s="1"/>
      <c r="B105" s="33"/>
      <c r="C105" s="1"/>
      <c r="D105" s="2"/>
      <c r="E105" s="2"/>
      <c r="F105" s="3"/>
      <c r="G105" s="16"/>
    </row>
    <row r="106" spans="1:8" ht="17" customHeight="1" x14ac:dyDescent="0.35">
      <c r="A106" s="1"/>
      <c r="B106" s="33"/>
      <c r="C106" s="1"/>
      <c r="D106" s="2"/>
      <c r="E106" s="2"/>
      <c r="F106" s="3"/>
      <c r="G106" s="16"/>
    </row>
    <row r="107" spans="1:8" ht="14.5" customHeight="1" x14ac:dyDescent="0.35">
      <c r="A107" s="1"/>
      <c r="B107" s="37" t="s">
        <v>25</v>
      </c>
      <c r="C107" s="1"/>
      <c r="D107" s="322" t="s">
        <v>72</v>
      </c>
      <c r="E107" s="322"/>
      <c r="F107" s="322"/>
      <c r="G107" s="322"/>
      <c r="H107" s="322"/>
    </row>
    <row r="108" spans="1:8" ht="17" customHeight="1" x14ac:dyDescent="0.35">
      <c r="A108" s="1"/>
      <c r="B108" s="33"/>
      <c r="C108" s="1"/>
      <c r="D108" s="2"/>
      <c r="E108" s="2"/>
      <c r="F108" s="3"/>
      <c r="G108" s="16"/>
    </row>
    <row r="109" spans="1:8" x14ac:dyDescent="0.35">
      <c r="A109" s="1"/>
      <c r="B109" s="6" t="s">
        <v>74</v>
      </c>
      <c r="C109" s="5"/>
      <c r="D109" s="320" t="s">
        <v>73</v>
      </c>
      <c r="E109" s="320"/>
      <c r="F109" s="1"/>
      <c r="G109" s="6" t="s">
        <v>6</v>
      </c>
    </row>
    <row r="110" spans="1:8" ht="4" customHeight="1" x14ac:dyDescent="0.35">
      <c r="A110" s="1"/>
      <c r="B110" s="6"/>
      <c r="C110" s="5"/>
      <c r="D110" s="218"/>
      <c r="E110" s="218"/>
      <c r="F110" s="1"/>
      <c r="G110" s="6"/>
    </row>
    <row r="111" spans="1:8" x14ac:dyDescent="0.35">
      <c r="A111" s="1"/>
      <c r="B111" s="13"/>
      <c r="C111" s="1"/>
      <c r="D111" s="54" t="s">
        <v>8</v>
      </c>
      <c r="E111" s="3"/>
      <c r="F111" s="1"/>
      <c r="G111" s="1"/>
    </row>
    <row r="112" spans="1:8" x14ac:dyDescent="0.35">
      <c r="A112" s="1"/>
      <c r="B112" s="24">
        <v>1</v>
      </c>
      <c r="C112" s="1"/>
      <c r="D112" s="315" t="s">
        <v>75</v>
      </c>
      <c r="E112" s="316"/>
      <c r="F112" s="1"/>
      <c r="G112" s="7"/>
    </row>
    <row r="113" spans="1:8" ht="4" customHeight="1" x14ac:dyDescent="0.35">
      <c r="A113" s="1"/>
      <c r="B113" s="13"/>
      <c r="C113" s="1"/>
      <c r="D113" s="8"/>
      <c r="E113" s="9"/>
      <c r="F113" s="1"/>
      <c r="G113" s="1"/>
    </row>
    <row r="114" spans="1:8" x14ac:dyDescent="0.35">
      <c r="A114" s="1"/>
      <c r="B114" s="24">
        <v>2</v>
      </c>
      <c r="C114" s="1"/>
      <c r="D114" s="315" t="s">
        <v>76</v>
      </c>
      <c r="E114" s="316"/>
      <c r="F114" s="10"/>
      <c r="G114" s="7"/>
    </row>
    <row r="115" spans="1:8" ht="4" customHeight="1" x14ac:dyDescent="0.35">
      <c r="A115" s="1"/>
      <c r="B115" s="13"/>
      <c r="C115" s="1"/>
      <c r="D115" s="8"/>
      <c r="E115" s="9"/>
      <c r="F115" s="1"/>
      <c r="G115" s="1"/>
    </row>
    <row r="116" spans="1:8" x14ac:dyDescent="0.35">
      <c r="A116" s="1"/>
      <c r="B116" s="24">
        <v>3</v>
      </c>
      <c r="C116" s="1"/>
      <c r="D116" s="315" t="s">
        <v>77</v>
      </c>
      <c r="E116" s="316"/>
      <c r="F116" s="10"/>
      <c r="G116" s="7"/>
    </row>
    <row r="117" spans="1:8" ht="4" customHeight="1" x14ac:dyDescent="0.35">
      <c r="A117" s="1"/>
      <c r="B117" s="13"/>
      <c r="C117" s="1"/>
      <c r="D117" s="11"/>
      <c r="E117" s="9"/>
      <c r="F117" s="1"/>
      <c r="G117" s="1"/>
    </row>
    <row r="118" spans="1:8" x14ac:dyDescent="0.35">
      <c r="A118" s="1"/>
      <c r="B118" s="24">
        <v>4</v>
      </c>
      <c r="C118" s="1"/>
      <c r="D118" s="315" t="s">
        <v>78</v>
      </c>
      <c r="E118" s="316"/>
      <c r="F118" s="10"/>
      <c r="G118" s="7"/>
    </row>
    <row r="119" spans="1:8" ht="4" customHeight="1" x14ac:dyDescent="0.35">
      <c r="A119" s="1"/>
      <c r="B119" s="13"/>
      <c r="C119" s="1"/>
      <c r="D119" s="11"/>
      <c r="E119" s="9"/>
      <c r="F119" s="1"/>
      <c r="G119" s="1"/>
    </row>
    <row r="120" spans="1:8" ht="17" customHeight="1" x14ac:dyDescent="0.35">
      <c r="A120" s="1"/>
      <c r="B120" s="33"/>
      <c r="C120" s="1"/>
      <c r="D120" s="2"/>
      <c r="E120" s="2"/>
      <c r="F120" s="3"/>
      <c r="G120" s="16"/>
    </row>
    <row r="121" spans="1:8" ht="14.5" customHeight="1" x14ac:dyDescent="0.35">
      <c r="A121" s="1"/>
      <c r="B121" s="37" t="s">
        <v>26</v>
      </c>
      <c r="C121" s="1"/>
      <c r="D121" s="322" t="s">
        <v>184</v>
      </c>
      <c r="E121" s="322"/>
      <c r="F121" s="322"/>
      <c r="G121" s="322"/>
      <c r="H121" s="322"/>
    </row>
    <row r="122" spans="1:8" ht="17" customHeight="1" x14ac:dyDescent="0.35">
      <c r="A122" s="1"/>
      <c r="B122" s="33"/>
      <c r="C122" s="1"/>
      <c r="D122" s="2"/>
      <c r="E122" s="2"/>
      <c r="F122" s="3"/>
      <c r="G122" s="16"/>
    </row>
    <row r="123" spans="1:8" x14ac:dyDescent="0.35">
      <c r="A123" s="1"/>
      <c r="B123" s="47" t="s">
        <v>80</v>
      </c>
      <c r="C123" s="46"/>
      <c r="D123" s="319" t="s">
        <v>253</v>
      </c>
      <c r="E123" s="319"/>
      <c r="F123" s="1"/>
      <c r="G123" s="48" t="s">
        <v>6</v>
      </c>
    </row>
    <row r="124" spans="1:8" ht="4" customHeight="1" x14ac:dyDescent="0.35">
      <c r="A124" s="1"/>
      <c r="B124" s="6"/>
      <c r="C124" s="5"/>
      <c r="D124" s="218"/>
      <c r="E124" s="218"/>
      <c r="F124" s="1"/>
      <c r="G124" s="6"/>
    </row>
    <row r="125" spans="1:8" x14ac:dyDescent="0.35">
      <c r="A125" s="1"/>
      <c r="B125" s="13"/>
      <c r="C125" s="1"/>
      <c r="D125" s="54" t="s">
        <v>13</v>
      </c>
      <c r="E125" s="3"/>
      <c r="F125" s="1"/>
      <c r="G125" s="1"/>
    </row>
    <row r="126" spans="1:8" x14ac:dyDescent="0.35">
      <c r="A126" s="1"/>
      <c r="B126" s="24">
        <v>1</v>
      </c>
      <c r="C126" s="1"/>
      <c r="D126" s="315" t="s">
        <v>254</v>
      </c>
      <c r="E126" s="316"/>
      <c r="F126" s="1"/>
      <c r="G126" s="7"/>
    </row>
    <row r="127" spans="1:8" ht="4.5" customHeight="1" x14ac:dyDescent="0.35">
      <c r="A127" s="1"/>
      <c r="B127" s="13"/>
      <c r="C127" s="1"/>
      <c r="D127" s="8"/>
      <c r="E127" s="9"/>
      <c r="F127" s="1"/>
      <c r="G127" s="1"/>
    </row>
    <row r="128" spans="1:8" x14ac:dyDescent="0.35">
      <c r="A128" s="1"/>
      <c r="B128" s="24">
        <v>2</v>
      </c>
      <c r="C128" s="1"/>
      <c r="D128" s="315" t="s">
        <v>53</v>
      </c>
      <c r="E128" s="316"/>
      <c r="F128" s="10"/>
      <c r="G128" s="7"/>
    </row>
    <row r="129" spans="1:8" ht="5" customHeight="1" x14ac:dyDescent="0.35">
      <c r="A129" s="1"/>
      <c r="B129" s="33"/>
      <c r="C129" s="1"/>
      <c r="D129" s="2"/>
      <c r="E129" s="2"/>
      <c r="F129" s="3"/>
      <c r="G129" s="16"/>
    </row>
    <row r="130" spans="1:8" x14ac:dyDescent="0.35">
      <c r="A130" s="1"/>
      <c r="B130" s="24">
        <v>3</v>
      </c>
      <c r="C130" s="1"/>
      <c r="D130" s="315" t="s">
        <v>39</v>
      </c>
      <c r="E130" s="316"/>
      <c r="F130" s="10"/>
      <c r="G130" s="7"/>
    </row>
    <row r="131" spans="1:8" ht="3" customHeight="1" x14ac:dyDescent="0.35">
      <c r="A131" s="1"/>
      <c r="B131" s="33"/>
      <c r="C131" s="1"/>
      <c r="D131" s="2"/>
      <c r="E131" s="2"/>
      <c r="F131" s="3"/>
      <c r="G131" s="16"/>
    </row>
    <row r="132" spans="1:8" ht="3" customHeight="1" x14ac:dyDescent="0.35">
      <c r="A132" s="1"/>
      <c r="B132" s="33"/>
      <c r="C132" s="1"/>
      <c r="D132" s="2"/>
      <c r="E132" s="2"/>
      <c r="F132" s="3"/>
      <c r="G132" s="16"/>
    </row>
    <row r="133" spans="1:8" ht="17" customHeight="1" x14ac:dyDescent="0.35">
      <c r="A133" s="1"/>
      <c r="B133" s="33"/>
      <c r="C133" s="1"/>
      <c r="D133" s="2"/>
      <c r="E133" s="2"/>
      <c r="F133" s="3"/>
      <c r="G133" s="16"/>
    </row>
    <row r="134" spans="1:8" ht="14.5" customHeight="1" x14ac:dyDescent="0.35">
      <c r="A134" s="1"/>
      <c r="B134" s="37" t="s">
        <v>27</v>
      </c>
      <c r="C134" s="1"/>
      <c r="D134" s="322" t="s">
        <v>183</v>
      </c>
      <c r="E134" s="322"/>
      <c r="F134" s="322"/>
      <c r="G134" s="322"/>
      <c r="H134" s="322"/>
    </row>
    <row r="135" spans="1:8" ht="17" customHeight="1" x14ac:dyDescent="0.35">
      <c r="A135" s="1"/>
      <c r="B135" s="33"/>
      <c r="C135" s="1"/>
      <c r="D135" s="2"/>
      <c r="E135" s="2"/>
      <c r="F135" s="3"/>
      <c r="G135" s="16"/>
    </row>
    <row r="136" spans="1:8" x14ac:dyDescent="0.35">
      <c r="A136" s="1"/>
      <c r="B136" s="6" t="s">
        <v>86</v>
      </c>
      <c r="C136" s="5"/>
      <c r="D136" s="320" t="s">
        <v>255</v>
      </c>
      <c r="E136" s="320"/>
      <c r="F136" s="1"/>
      <c r="G136" s="6" t="s">
        <v>6</v>
      </c>
    </row>
    <row r="137" spans="1:8" ht="4" customHeight="1" x14ac:dyDescent="0.35">
      <c r="A137" s="1"/>
      <c r="B137" s="6"/>
      <c r="C137" s="5"/>
      <c r="D137" s="218"/>
      <c r="E137" s="218"/>
      <c r="F137" s="1"/>
      <c r="G137" s="6"/>
    </row>
    <row r="138" spans="1:8" x14ac:dyDescent="0.35">
      <c r="A138" s="1"/>
      <c r="B138" s="13"/>
      <c r="C138" s="1"/>
      <c r="D138" s="54" t="s">
        <v>13</v>
      </c>
      <c r="E138" s="3"/>
      <c r="F138" s="1"/>
      <c r="G138" s="1"/>
    </row>
    <row r="139" spans="1:8" x14ac:dyDescent="0.35">
      <c r="A139" s="1"/>
      <c r="B139" s="24">
        <v>1</v>
      </c>
      <c r="C139" s="1"/>
      <c r="D139" s="315" t="s">
        <v>257</v>
      </c>
      <c r="E139" s="316"/>
      <c r="F139" s="1"/>
      <c r="G139" s="7"/>
    </row>
    <row r="140" spans="1:8" ht="4.5" customHeight="1" x14ac:dyDescent="0.35">
      <c r="A140" s="1"/>
      <c r="B140" s="13"/>
      <c r="C140" s="1"/>
      <c r="D140" s="8"/>
      <c r="E140" s="9"/>
      <c r="F140" s="1"/>
      <c r="G140" s="1"/>
    </row>
    <row r="141" spans="1:8" x14ac:dyDescent="0.35">
      <c r="A141" s="1"/>
      <c r="B141" s="24">
        <v>2</v>
      </c>
      <c r="C141" s="1"/>
      <c r="D141" s="315" t="s">
        <v>258</v>
      </c>
      <c r="E141" s="316"/>
      <c r="F141" s="10"/>
      <c r="G141" s="7"/>
    </row>
    <row r="142" spans="1:8" ht="4.5" customHeight="1" x14ac:dyDescent="0.35">
      <c r="A142" s="1"/>
      <c r="B142" s="13"/>
      <c r="C142" s="1"/>
      <c r="D142" s="8"/>
      <c r="E142" s="9"/>
      <c r="F142" s="1"/>
      <c r="G142" s="1"/>
    </row>
    <row r="143" spans="1:8" x14ac:dyDescent="0.35">
      <c r="A143" s="1"/>
      <c r="B143" s="24">
        <v>3</v>
      </c>
      <c r="C143" s="1"/>
      <c r="D143" s="315" t="s">
        <v>259</v>
      </c>
      <c r="E143" s="316"/>
      <c r="F143" s="10"/>
      <c r="G143" s="7"/>
    </row>
    <row r="144" spans="1:8" ht="4.5" customHeight="1" x14ac:dyDescent="0.35">
      <c r="A144" s="1"/>
      <c r="B144" s="13"/>
      <c r="C144" s="1"/>
      <c r="D144" s="8"/>
      <c r="E144" s="9"/>
      <c r="F144" s="1"/>
      <c r="G144" s="1"/>
    </row>
    <row r="145" spans="1:8" hidden="1" x14ac:dyDescent="0.35">
      <c r="A145" s="1"/>
      <c r="B145" s="24">
        <v>4</v>
      </c>
      <c r="C145" s="1"/>
      <c r="D145" s="315"/>
      <c r="E145" s="316"/>
      <c r="F145" s="10"/>
      <c r="G145" s="7"/>
    </row>
    <row r="146" spans="1:8" ht="5" hidden="1" customHeight="1" x14ac:dyDescent="0.35"/>
    <row r="147" spans="1:8" ht="17" customHeight="1" x14ac:dyDescent="0.35">
      <c r="A147" s="1"/>
      <c r="B147" s="33"/>
      <c r="C147" s="1"/>
      <c r="D147" s="2"/>
      <c r="E147" s="2"/>
      <c r="F147" s="3"/>
      <c r="G147" s="16"/>
    </row>
    <row r="148" spans="1:8" ht="22.5" x14ac:dyDescent="0.35">
      <c r="A148" s="38"/>
      <c r="B148" s="52"/>
      <c r="C148" s="39"/>
      <c r="D148" s="40" t="s">
        <v>28</v>
      </c>
      <c r="E148" s="40"/>
      <c r="F148" s="40"/>
      <c r="G148" s="40"/>
      <c r="H148" s="40"/>
    </row>
    <row r="149" spans="1:8" ht="17" customHeight="1" x14ac:dyDescent="0.35">
      <c r="A149" s="1"/>
      <c r="B149" s="33"/>
      <c r="C149" s="1"/>
      <c r="D149" s="2"/>
      <c r="E149" s="2"/>
      <c r="F149" s="3"/>
      <c r="G149" s="16"/>
    </row>
    <row r="150" spans="1:8" ht="14.5" customHeight="1" x14ac:dyDescent="0.35">
      <c r="A150" s="1"/>
      <c r="B150" s="41" t="s">
        <v>29</v>
      </c>
      <c r="C150" s="1"/>
      <c r="D150" s="318" t="s">
        <v>97</v>
      </c>
      <c r="E150" s="318"/>
      <c r="F150" s="318"/>
      <c r="G150" s="318"/>
      <c r="H150" s="318"/>
    </row>
    <row r="151" spans="1:8" ht="17" customHeight="1" x14ac:dyDescent="0.35">
      <c r="A151" s="1"/>
      <c r="B151" s="33"/>
      <c r="C151" s="1"/>
      <c r="D151" s="2"/>
      <c r="E151" s="2"/>
      <c r="F151" s="3"/>
      <c r="G151" s="16"/>
    </row>
    <row r="152" spans="1:8" ht="30" customHeight="1" x14ac:dyDescent="0.35">
      <c r="A152" s="1"/>
      <c r="B152" s="47" t="s">
        <v>115</v>
      </c>
      <c r="C152" s="46"/>
      <c r="D152" s="319" t="s">
        <v>260</v>
      </c>
      <c r="E152" s="319"/>
      <c r="F152" s="1"/>
      <c r="G152" s="48" t="s">
        <v>6</v>
      </c>
    </row>
    <row r="153" spans="1:8" ht="4" customHeight="1" x14ac:dyDescent="0.35">
      <c r="A153" s="1"/>
      <c r="B153" s="6"/>
      <c r="C153" s="5"/>
      <c r="D153" s="218"/>
      <c r="E153" s="218"/>
      <c r="F153" s="1"/>
      <c r="G153" s="6"/>
    </row>
    <row r="154" spans="1:8" x14ac:dyDescent="0.35">
      <c r="A154" s="1"/>
      <c r="B154" s="13"/>
      <c r="C154" s="1"/>
      <c r="D154" s="54" t="s">
        <v>13</v>
      </c>
      <c r="E154" s="3"/>
      <c r="F154" s="1"/>
      <c r="G154" s="1"/>
    </row>
    <row r="155" spans="1:8" x14ac:dyDescent="0.35">
      <c r="A155" s="1"/>
      <c r="B155" s="24">
        <v>1</v>
      </c>
      <c r="C155" s="1"/>
      <c r="D155" s="315" t="s">
        <v>101</v>
      </c>
      <c r="E155" s="316"/>
      <c r="F155" s="1"/>
      <c r="G155" s="7"/>
    </row>
    <row r="156" spans="1:8" ht="4.5" customHeight="1" x14ac:dyDescent="0.35">
      <c r="A156" s="1"/>
      <c r="B156" s="13"/>
      <c r="C156" s="1"/>
      <c r="D156" s="8"/>
      <c r="E156" s="9"/>
      <c r="F156" s="1"/>
      <c r="G156" s="1"/>
    </row>
    <row r="157" spans="1:8" x14ac:dyDescent="0.35">
      <c r="A157" s="1"/>
      <c r="B157" s="24">
        <v>2</v>
      </c>
      <c r="C157" s="1"/>
      <c r="D157" s="315" t="s">
        <v>102</v>
      </c>
      <c r="E157" s="316"/>
      <c r="F157" s="10"/>
      <c r="G157" s="7"/>
    </row>
    <row r="158" spans="1:8" ht="4.5" customHeight="1" x14ac:dyDescent="0.35">
      <c r="A158" s="1"/>
      <c r="B158" s="13"/>
      <c r="C158" s="1"/>
      <c r="D158" s="8"/>
      <c r="E158" s="9"/>
      <c r="F158" s="1"/>
      <c r="G158" s="1"/>
    </row>
    <row r="159" spans="1:8" x14ac:dyDescent="0.35">
      <c r="A159" s="1"/>
      <c r="B159" s="24">
        <v>3</v>
      </c>
      <c r="C159" s="1"/>
      <c r="D159" s="315" t="s">
        <v>261</v>
      </c>
      <c r="E159" s="316"/>
      <c r="F159" s="10"/>
      <c r="G159" s="7"/>
    </row>
    <row r="160" spans="1:8" ht="4.5" customHeight="1" x14ac:dyDescent="0.35">
      <c r="A160" s="1"/>
      <c r="B160" s="13"/>
      <c r="C160" s="1"/>
      <c r="D160" s="8"/>
      <c r="E160" s="9"/>
      <c r="F160" s="1"/>
      <c r="G160" s="1"/>
    </row>
    <row r="161" spans="1:8" ht="7" hidden="1" x14ac:dyDescent="0.35">
      <c r="A161" s="1"/>
      <c r="B161" s="24">
        <v>4</v>
      </c>
      <c r="C161" s="1"/>
      <c r="D161" s="315"/>
      <c r="E161" s="316"/>
      <c r="F161" s="10"/>
      <c r="G161" s="7"/>
    </row>
    <row r="162" spans="1:8" ht="15.5" hidden="1" customHeight="1" x14ac:dyDescent="0.35"/>
    <row r="163" spans="1:8" x14ac:dyDescent="0.35">
      <c r="A163" s="1"/>
      <c r="B163" s="24">
        <v>4</v>
      </c>
      <c r="C163" s="1"/>
      <c r="D163" s="315" t="s">
        <v>105</v>
      </c>
      <c r="E163" s="316"/>
      <c r="F163" s="10"/>
      <c r="G163" s="7"/>
    </row>
    <row r="164" spans="1:8" ht="4.5" customHeight="1" x14ac:dyDescent="0.35">
      <c r="A164" s="1"/>
      <c r="B164" s="13"/>
      <c r="C164" s="1"/>
      <c r="D164" s="8"/>
      <c r="E164" s="9"/>
      <c r="F164" s="1"/>
      <c r="G164" s="1"/>
    </row>
    <row r="165" spans="1:8" ht="17" customHeight="1" x14ac:dyDescent="0.35">
      <c r="A165" s="1"/>
      <c r="B165" s="33"/>
      <c r="C165" s="1"/>
      <c r="D165" s="2"/>
      <c r="E165" s="2"/>
      <c r="F165" s="3"/>
      <c r="G165" s="16"/>
    </row>
    <row r="166" spans="1:8" ht="14.5" customHeight="1" x14ac:dyDescent="0.35">
      <c r="A166" s="1"/>
      <c r="B166" s="41" t="s">
        <v>98</v>
      </c>
      <c r="C166" s="1"/>
      <c r="D166" s="318" t="s">
        <v>99</v>
      </c>
      <c r="E166" s="318"/>
      <c r="F166" s="318"/>
      <c r="G166" s="318"/>
      <c r="H166" s="318"/>
    </row>
    <row r="167" spans="1:8" ht="17" customHeight="1" x14ac:dyDescent="0.35">
      <c r="A167" s="1"/>
      <c r="B167" s="33"/>
      <c r="C167" s="1"/>
      <c r="D167" s="2"/>
      <c r="E167" s="2"/>
      <c r="F167" s="3"/>
      <c r="G167" s="16"/>
    </row>
    <row r="168" spans="1:8" ht="27.5" customHeight="1" x14ac:dyDescent="0.35">
      <c r="A168" s="1"/>
      <c r="B168" s="47" t="s">
        <v>116</v>
      </c>
      <c r="C168" s="46"/>
      <c r="D168" s="319" t="s">
        <v>262</v>
      </c>
      <c r="E168" s="319"/>
      <c r="F168" s="1"/>
      <c r="G168" s="48" t="s">
        <v>6</v>
      </c>
    </row>
    <row r="169" spans="1:8" ht="4" customHeight="1" x14ac:dyDescent="0.35">
      <c r="A169" s="1"/>
      <c r="B169" s="6"/>
      <c r="C169" s="5"/>
      <c r="D169" s="218"/>
      <c r="E169" s="218"/>
      <c r="F169" s="1"/>
      <c r="G169" s="6"/>
    </row>
    <row r="170" spans="1:8" x14ac:dyDescent="0.35">
      <c r="A170" s="1"/>
      <c r="B170" s="13"/>
      <c r="C170" s="1"/>
      <c r="D170" s="54" t="s">
        <v>13</v>
      </c>
      <c r="E170" s="3"/>
      <c r="F170" s="1"/>
      <c r="G170" s="1"/>
    </row>
    <row r="171" spans="1:8" x14ac:dyDescent="0.35">
      <c r="A171" s="1"/>
      <c r="B171" s="24">
        <v>1</v>
      </c>
      <c r="C171" s="1"/>
      <c r="D171" s="315" t="s">
        <v>101</v>
      </c>
      <c r="E171" s="316"/>
      <c r="F171" s="1"/>
      <c r="G171" s="7"/>
    </row>
    <row r="172" spans="1:8" ht="4.5" customHeight="1" x14ac:dyDescent="0.35">
      <c r="A172" s="1"/>
      <c r="B172" s="13"/>
      <c r="C172" s="1"/>
      <c r="D172" s="8"/>
      <c r="E172" s="9"/>
      <c r="F172" s="1"/>
      <c r="G172" s="1"/>
    </row>
    <row r="173" spans="1:8" x14ac:dyDescent="0.35">
      <c r="A173" s="1"/>
      <c r="B173" s="24">
        <v>2</v>
      </c>
      <c r="C173" s="1"/>
      <c r="D173" s="315" t="s">
        <v>39</v>
      </c>
      <c r="E173" s="316"/>
      <c r="F173" s="10"/>
      <c r="G173" s="7"/>
    </row>
    <row r="174" spans="1:8" ht="4.5" customHeight="1" x14ac:dyDescent="0.35">
      <c r="A174" s="1"/>
      <c r="B174" s="13"/>
      <c r="C174" s="1"/>
      <c r="D174" s="8"/>
      <c r="E174" s="9"/>
      <c r="F174" s="1"/>
      <c r="G174" s="1"/>
    </row>
    <row r="175" spans="1:8" x14ac:dyDescent="0.35">
      <c r="A175" s="1"/>
      <c r="B175" s="24">
        <v>3</v>
      </c>
      <c r="C175" s="1"/>
      <c r="D175" s="315" t="s">
        <v>105</v>
      </c>
      <c r="E175" s="316"/>
      <c r="F175" s="10"/>
      <c r="G175" s="7"/>
    </row>
    <row r="176" spans="1:8" ht="4.5" customHeight="1" x14ac:dyDescent="0.35">
      <c r="A176" s="1"/>
      <c r="B176" s="13"/>
      <c r="C176" s="1"/>
      <c r="D176" s="8"/>
      <c r="E176" s="9"/>
      <c r="F176" s="1"/>
      <c r="G176" s="1"/>
    </row>
    <row r="177" spans="1:8" hidden="1" x14ac:dyDescent="0.35">
      <c r="A177" s="1"/>
      <c r="B177" s="24">
        <v>4</v>
      </c>
      <c r="C177" s="1"/>
      <c r="D177" s="315"/>
      <c r="E177" s="316"/>
      <c r="F177" s="10"/>
      <c r="G177" s="7"/>
    </row>
    <row r="178" spans="1:8" ht="5" hidden="1" customHeight="1" x14ac:dyDescent="0.35"/>
    <row r="179" spans="1:8" ht="17" customHeight="1" x14ac:dyDescent="0.35">
      <c r="A179" s="1"/>
      <c r="B179" s="33"/>
      <c r="C179" s="1"/>
      <c r="D179" s="2"/>
      <c r="E179" s="2"/>
      <c r="F179" s="3"/>
      <c r="G179" s="16"/>
    </row>
    <row r="180" spans="1:8" ht="22.5" x14ac:dyDescent="0.35">
      <c r="A180" s="42"/>
      <c r="B180" s="53"/>
      <c r="C180" s="43"/>
      <c r="D180" s="44" t="s">
        <v>30</v>
      </c>
      <c r="E180" s="44"/>
      <c r="F180" s="44"/>
      <c r="G180" s="44"/>
      <c r="H180" s="44"/>
    </row>
    <row r="181" spans="1:8" ht="17" customHeight="1" x14ac:dyDescent="0.35">
      <c r="A181" s="1"/>
      <c r="B181" s="33"/>
      <c r="C181" s="1"/>
      <c r="D181" s="2"/>
      <c r="E181" s="2"/>
      <c r="F181" s="3"/>
      <c r="G181" s="16"/>
    </row>
    <row r="182" spans="1:8" ht="14.5" customHeight="1" x14ac:dyDescent="0.35">
      <c r="A182" s="1"/>
      <c r="B182" s="45" t="s">
        <v>32</v>
      </c>
      <c r="C182" s="1"/>
      <c r="D182" s="321" t="s">
        <v>263</v>
      </c>
      <c r="E182" s="321"/>
      <c r="F182" s="321"/>
      <c r="G182" s="321"/>
      <c r="H182" s="321"/>
    </row>
    <row r="183" spans="1:8" ht="17" customHeight="1" x14ac:dyDescent="0.35">
      <c r="A183" s="1"/>
      <c r="B183" s="33"/>
      <c r="C183" s="1"/>
      <c r="D183" s="2"/>
      <c r="E183" s="2"/>
      <c r="F183" s="3"/>
      <c r="G183" s="16"/>
    </row>
    <row r="184" spans="1:8" x14ac:dyDescent="0.35">
      <c r="A184" s="1"/>
      <c r="B184" s="6" t="s">
        <v>117</v>
      </c>
      <c r="C184" s="5"/>
      <c r="D184" s="320" t="s">
        <v>264</v>
      </c>
      <c r="E184" s="320"/>
      <c r="F184" s="1"/>
      <c r="G184" s="6" t="s">
        <v>6</v>
      </c>
    </row>
    <row r="185" spans="1:8" ht="4" customHeight="1" x14ac:dyDescent="0.35">
      <c r="A185" s="1"/>
      <c r="B185" s="6"/>
      <c r="C185" s="5"/>
      <c r="D185" s="218"/>
      <c r="E185" s="218"/>
      <c r="F185" s="1"/>
      <c r="G185" s="6"/>
    </row>
    <row r="186" spans="1:8" x14ac:dyDescent="0.35">
      <c r="A186" s="1"/>
      <c r="B186" s="13"/>
      <c r="C186" s="1"/>
      <c r="D186" s="54" t="s">
        <v>13</v>
      </c>
      <c r="E186" s="3"/>
      <c r="F186" s="1"/>
      <c r="G186" s="1"/>
    </row>
    <row r="187" spans="1:8" x14ac:dyDescent="0.35">
      <c r="A187" s="1"/>
      <c r="B187" s="24">
        <v>1</v>
      </c>
      <c r="C187" s="1"/>
      <c r="D187" s="315" t="s">
        <v>265</v>
      </c>
      <c r="E187" s="316"/>
      <c r="F187" s="1"/>
      <c r="G187" s="7"/>
    </row>
    <row r="188" spans="1:8" ht="4.5" customHeight="1" x14ac:dyDescent="0.35">
      <c r="A188" s="1"/>
      <c r="B188" s="13"/>
      <c r="C188" s="1"/>
      <c r="D188" s="8"/>
      <c r="E188" s="9"/>
      <c r="F188" s="1"/>
      <c r="G188" s="1"/>
    </row>
    <row r="189" spans="1:8" x14ac:dyDescent="0.35">
      <c r="A189" s="1"/>
      <c r="B189" s="24">
        <v>2</v>
      </c>
      <c r="C189" s="1"/>
      <c r="D189" s="315" t="s">
        <v>266</v>
      </c>
      <c r="E189" s="316"/>
      <c r="F189" s="10"/>
      <c r="G189" s="7"/>
    </row>
    <row r="190" spans="1:8" ht="4.5" customHeight="1" x14ac:dyDescent="0.35">
      <c r="A190" s="1"/>
      <c r="B190" s="13"/>
      <c r="C190" s="1"/>
      <c r="D190" s="8"/>
      <c r="E190" s="9"/>
      <c r="F190" s="1"/>
      <c r="G190" s="1"/>
    </row>
    <row r="191" spans="1:8" x14ac:dyDescent="0.35">
      <c r="A191" s="1"/>
      <c r="B191" s="24">
        <v>3</v>
      </c>
      <c r="C191" s="1"/>
      <c r="D191" s="315" t="s">
        <v>267</v>
      </c>
      <c r="E191" s="316"/>
      <c r="F191" s="10"/>
      <c r="G191" s="7"/>
    </row>
    <row r="192" spans="1:8" ht="4.5" customHeight="1" x14ac:dyDescent="0.35">
      <c r="A192" s="1"/>
      <c r="B192" s="13"/>
      <c r="C192" s="1"/>
      <c r="D192" s="8"/>
      <c r="E192" s="9"/>
      <c r="F192" s="1"/>
      <c r="G192" s="1"/>
    </row>
    <row r="193" spans="1:8" hidden="1" x14ac:dyDescent="0.35">
      <c r="A193" s="1"/>
      <c r="B193" s="24">
        <v>4</v>
      </c>
      <c r="C193" s="1"/>
      <c r="D193" s="315"/>
      <c r="E193" s="316"/>
      <c r="F193" s="10"/>
      <c r="G193" s="7"/>
    </row>
    <row r="194" spans="1:8" ht="5" hidden="1" customHeight="1" x14ac:dyDescent="0.35"/>
    <row r="195" spans="1:8" x14ac:dyDescent="0.35">
      <c r="A195" s="1"/>
      <c r="B195" s="24">
        <v>4</v>
      </c>
      <c r="C195" s="1"/>
      <c r="D195" s="315" t="s">
        <v>268</v>
      </c>
      <c r="E195" s="316"/>
      <c r="F195" s="10"/>
      <c r="G195" s="7"/>
    </row>
    <row r="196" spans="1:8" ht="4.5" customHeight="1" x14ac:dyDescent="0.35">
      <c r="A196" s="1"/>
      <c r="B196" s="13"/>
      <c r="C196" s="1"/>
      <c r="D196" s="8"/>
      <c r="E196" s="9"/>
      <c r="F196" s="1"/>
      <c r="G196" s="1"/>
    </row>
    <row r="197" spans="1:8" ht="17.5" customHeight="1" x14ac:dyDescent="0.35">
      <c r="A197" s="1"/>
      <c r="B197" s="33"/>
      <c r="C197" s="1"/>
      <c r="D197" s="2"/>
      <c r="E197" s="2"/>
      <c r="F197" s="3"/>
      <c r="G197" s="16"/>
    </row>
    <row r="198" spans="1:8" ht="14.5" customHeight="1" x14ac:dyDescent="0.35">
      <c r="A198" s="1"/>
      <c r="B198" s="45" t="s">
        <v>33</v>
      </c>
      <c r="C198" s="1"/>
      <c r="D198" s="321" t="s">
        <v>187</v>
      </c>
      <c r="E198" s="321"/>
      <c r="F198" s="321"/>
      <c r="G198" s="321"/>
      <c r="H198" s="321"/>
    </row>
    <row r="199" spans="1:8" ht="17" customHeight="1" x14ac:dyDescent="0.35">
      <c r="A199" s="1"/>
      <c r="B199" s="33"/>
      <c r="C199" s="1"/>
      <c r="D199" s="2"/>
      <c r="E199" s="2"/>
      <c r="F199" s="3"/>
      <c r="G199" s="16"/>
    </row>
    <row r="200" spans="1:8" x14ac:dyDescent="0.35">
      <c r="A200" s="1"/>
      <c r="B200" s="6" t="s">
        <v>118</v>
      </c>
      <c r="C200" s="5"/>
      <c r="D200" s="320" t="s">
        <v>269</v>
      </c>
      <c r="E200" s="320"/>
      <c r="F200" s="1"/>
      <c r="G200" s="6" t="s">
        <v>6</v>
      </c>
    </row>
    <row r="201" spans="1:8" ht="4" customHeight="1" x14ac:dyDescent="0.35">
      <c r="A201" s="1"/>
      <c r="B201" s="6"/>
      <c r="C201" s="5"/>
      <c r="D201" s="218"/>
      <c r="E201" s="218"/>
      <c r="F201" s="1"/>
      <c r="G201" s="6"/>
    </row>
    <row r="202" spans="1:8" x14ac:dyDescent="0.35">
      <c r="A202" s="1"/>
      <c r="B202" s="13"/>
      <c r="C202" s="1"/>
      <c r="D202" s="54" t="s">
        <v>13</v>
      </c>
      <c r="E202" s="3"/>
      <c r="F202" s="1"/>
      <c r="G202" s="1"/>
    </row>
    <row r="203" spans="1:8" x14ac:dyDescent="0.35">
      <c r="A203" s="1"/>
      <c r="B203" s="24">
        <v>1</v>
      </c>
      <c r="C203" s="1"/>
      <c r="D203" s="315" t="s">
        <v>270</v>
      </c>
      <c r="E203" s="316"/>
      <c r="F203" s="1"/>
      <c r="G203" s="7"/>
    </row>
    <row r="204" spans="1:8" ht="4.5" customHeight="1" x14ac:dyDescent="0.35">
      <c r="A204" s="1"/>
      <c r="B204" s="13"/>
      <c r="C204" s="1"/>
      <c r="D204" s="8"/>
      <c r="E204" s="9"/>
      <c r="F204" s="1"/>
      <c r="G204" s="1"/>
    </row>
    <row r="205" spans="1:8" x14ac:dyDescent="0.35">
      <c r="A205" s="1"/>
      <c r="B205" s="24">
        <v>2</v>
      </c>
      <c r="C205" s="1"/>
      <c r="D205" s="315" t="s">
        <v>271</v>
      </c>
      <c r="E205" s="316"/>
      <c r="F205" s="10"/>
      <c r="G205" s="7"/>
    </row>
    <row r="206" spans="1:8" ht="4.5" customHeight="1" x14ac:dyDescent="0.35">
      <c r="A206" s="1"/>
      <c r="B206" s="13"/>
      <c r="C206" s="1"/>
      <c r="D206" s="8"/>
      <c r="E206" s="9"/>
      <c r="F206" s="1"/>
      <c r="G206" s="1"/>
    </row>
    <row r="207" spans="1:8" x14ac:dyDescent="0.35">
      <c r="A207" s="1"/>
      <c r="B207" s="24">
        <v>3</v>
      </c>
      <c r="C207" s="1"/>
      <c r="D207" s="315" t="s">
        <v>114</v>
      </c>
      <c r="E207" s="316"/>
      <c r="F207" s="10"/>
      <c r="G207" s="7"/>
    </row>
    <row r="208" spans="1:8" ht="4.5" customHeight="1" x14ac:dyDescent="0.35">
      <c r="A208" s="1"/>
      <c r="B208" s="13"/>
      <c r="C208" s="1"/>
      <c r="D208" s="8"/>
      <c r="E208" s="9"/>
      <c r="F208" s="1"/>
      <c r="G208" s="1"/>
    </row>
    <row r="209" spans="1:8" x14ac:dyDescent="0.35">
      <c r="A209" s="1"/>
      <c r="B209" s="24">
        <v>4</v>
      </c>
      <c r="C209" s="1"/>
      <c r="D209" s="315" t="s">
        <v>113</v>
      </c>
      <c r="E209" s="316"/>
      <c r="F209" s="10"/>
      <c r="G209" s="7"/>
    </row>
    <row r="210" spans="1:8" ht="5" customHeight="1" x14ac:dyDescent="0.35"/>
    <row r="211" spans="1:8" ht="15.5" customHeight="1" x14ac:dyDescent="0.35"/>
    <row r="212" spans="1:8" x14ac:dyDescent="0.35">
      <c r="A212" s="1"/>
      <c r="B212" s="6" t="s">
        <v>119</v>
      </c>
      <c r="C212" s="5"/>
      <c r="D212" s="320" t="s">
        <v>272</v>
      </c>
      <c r="E212" s="320"/>
      <c r="F212" s="1"/>
      <c r="G212" s="6" t="s">
        <v>6</v>
      </c>
    </row>
    <row r="213" spans="1:8" ht="4" customHeight="1" x14ac:dyDescent="0.35">
      <c r="A213" s="1"/>
      <c r="B213" s="6"/>
      <c r="C213" s="5"/>
      <c r="D213" s="218"/>
      <c r="E213" s="218"/>
      <c r="F213" s="1"/>
      <c r="G213" s="6"/>
    </row>
    <row r="214" spans="1:8" x14ac:dyDescent="0.35">
      <c r="A214" s="1"/>
      <c r="B214" s="13"/>
      <c r="C214" s="1"/>
      <c r="D214" s="54" t="s">
        <v>13</v>
      </c>
      <c r="E214" s="3"/>
      <c r="F214" s="1"/>
      <c r="G214" s="1"/>
    </row>
    <row r="215" spans="1:8" x14ac:dyDescent="0.35">
      <c r="A215" s="1"/>
      <c r="B215" s="24">
        <v>1</v>
      </c>
      <c r="C215" s="1"/>
      <c r="D215" s="315" t="s">
        <v>273</v>
      </c>
      <c r="E215" s="316"/>
      <c r="F215" s="1"/>
      <c r="G215" s="7"/>
    </row>
    <row r="216" spans="1:8" ht="4.5" customHeight="1" x14ac:dyDescent="0.35">
      <c r="A216" s="1"/>
      <c r="B216" s="13"/>
      <c r="C216" s="1"/>
      <c r="D216" s="8"/>
      <c r="E216" s="9"/>
      <c r="F216" s="1"/>
      <c r="G216" s="1"/>
    </row>
    <row r="217" spans="1:8" x14ac:dyDescent="0.35">
      <c r="A217" s="1"/>
      <c r="B217" s="24">
        <v>2</v>
      </c>
      <c r="C217" s="1"/>
      <c r="D217" s="315" t="s">
        <v>274</v>
      </c>
      <c r="E217" s="316"/>
      <c r="F217" s="10"/>
      <c r="G217" s="7"/>
    </row>
    <row r="218" spans="1:8" ht="4.5" customHeight="1" x14ac:dyDescent="0.35">
      <c r="A218" s="1"/>
      <c r="B218" s="13"/>
      <c r="C218" s="1"/>
      <c r="D218" s="8"/>
      <c r="E218" s="9"/>
      <c r="F218" s="1"/>
      <c r="G218" s="1"/>
    </row>
    <row r="219" spans="1:8" x14ac:dyDescent="0.35">
      <c r="A219" s="1"/>
      <c r="B219" s="24">
        <v>3</v>
      </c>
      <c r="C219" s="1"/>
      <c r="D219" s="315" t="s">
        <v>113</v>
      </c>
      <c r="E219" s="316"/>
      <c r="F219" s="10"/>
      <c r="G219" s="7"/>
    </row>
    <row r="220" spans="1:8" ht="4.5" customHeight="1" x14ac:dyDescent="0.35">
      <c r="A220" s="1"/>
      <c r="B220" s="13"/>
      <c r="C220" s="1"/>
      <c r="D220" s="8"/>
      <c r="E220" s="9"/>
      <c r="F220" s="1"/>
      <c r="G220" s="1"/>
    </row>
    <row r="221" spans="1:8" hidden="1" x14ac:dyDescent="0.35">
      <c r="A221" s="1"/>
      <c r="B221" s="24">
        <v>4</v>
      </c>
      <c r="C221" s="1"/>
      <c r="D221" s="315" t="s">
        <v>113</v>
      </c>
      <c r="E221" s="316"/>
      <c r="F221" s="10"/>
      <c r="G221" s="7"/>
    </row>
    <row r="222" spans="1:8" ht="5" hidden="1" customHeight="1" x14ac:dyDescent="0.35"/>
    <row r="223" spans="1:8" ht="17.5" customHeight="1" x14ac:dyDescent="0.35">
      <c r="A223" s="1"/>
      <c r="B223" s="33"/>
      <c r="C223" s="1"/>
      <c r="D223" s="2"/>
      <c r="E223" s="2"/>
      <c r="F223" s="3"/>
      <c r="G223" s="16"/>
    </row>
    <row r="224" spans="1:8" ht="14.5" customHeight="1" x14ac:dyDescent="0.35">
      <c r="A224" s="1"/>
      <c r="B224" s="45" t="s">
        <v>34</v>
      </c>
      <c r="C224" s="1"/>
      <c r="D224" s="321" t="s">
        <v>126</v>
      </c>
      <c r="E224" s="321"/>
      <c r="F224" s="321"/>
      <c r="G224" s="321"/>
      <c r="H224" s="321"/>
    </row>
    <row r="225" spans="1:8" ht="17" customHeight="1" x14ac:dyDescent="0.35">
      <c r="A225" s="1"/>
      <c r="B225" s="33"/>
      <c r="C225" s="1"/>
      <c r="D225" s="2"/>
      <c r="E225" s="2"/>
      <c r="F225" s="3"/>
      <c r="G225" s="16"/>
    </row>
    <row r="226" spans="1:8" x14ac:dyDescent="0.35">
      <c r="A226" s="1"/>
      <c r="B226" s="6" t="s">
        <v>120</v>
      </c>
      <c r="C226" s="5"/>
      <c r="D226" s="320" t="s">
        <v>275</v>
      </c>
      <c r="E226" s="320"/>
      <c r="F226" s="1"/>
      <c r="G226" s="6" t="s">
        <v>6</v>
      </c>
    </row>
    <row r="227" spans="1:8" ht="4" customHeight="1" x14ac:dyDescent="0.35">
      <c r="A227" s="1"/>
      <c r="B227" s="6"/>
      <c r="C227" s="5"/>
      <c r="D227" s="218"/>
      <c r="E227" s="218"/>
      <c r="F227" s="1"/>
      <c r="G227" s="6"/>
    </row>
    <row r="228" spans="1:8" x14ac:dyDescent="0.35">
      <c r="A228" s="1"/>
      <c r="B228" s="13"/>
      <c r="C228" s="1"/>
      <c r="D228" s="54" t="s">
        <v>13</v>
      </c>
      <c r="E228" s="3"/>
      <c r="F228" s="1"/>
      <c r="G228" s="1"/>
    </row>
    <row r="229" spans="1:8" x14ac:dyDescent="0.35">
      <c r="A229" s="1"/>
      <c r="B229" s="24">
        <v>1</v>
      </c>
      <c r="C229" s="1"/>
      <c r="D229" s="315" t="s">
        <v>276</v>
      </c>
      <c r="E229" s="316"/>
      <c r="F229" s="1"/>
      <c r="G229" s="7"/>
    </row>
    <row r="230" spans="1:8" ht="4.5" customHeight="1" x14ac:dyDescent="0.35">
      <c r="A230" s="1"/>
      <c r="B230" s="13"/>
      <c r="C230" s="1"/>
      <c r="D230" s="8"/>
      <c r="E230" s="9"/>
      <c r="F230" s="1"/>
      <c r="G230" s="1"/>
    </row>
    <row r="231" spans="1:8" x14ac:dyDescent="0.35">
      <c r="A231" s="1"/>
      <c r="B231" s="24">
        <v>2</v>
      </c>
      <c r="C231" s="1"/>
      <c r="D231" s="315" t="s">
        <v>277</v>
      </c>
      <c r="E231" s="316"/>
      <c r="F231" s="10"/>
      <c r="G231" s="7"/>
    </row>
    <row r="232" spans="1:8" ht="4.5" customHeight="1" x14ac:dyDescent="0.35">
      <c r="A232" s="1"/>
      <c r="B232" s="13"/>
      <c r="C232" s="1"/>
      <c r="D232" s="8"/>
      <c r="E232" s="9"/>
      <c r="F232" s="1"/>
      <c r="G232" s="1"/>
    </row>
    <row r="233" spans="1:8" x14ac:dyDescent="0.35">
      <c r="A233" s="1"/>
      <c r="B233" s="24">
        <v>3</v>
      </c>
      <c r="C233" s="1"/>
      <c r="D233" s="315" t="s">
        <v>278</v>
      </c>
      <c r="E233" s="316"/>
      <c r="F233" s="10"/>
      <c r="G233" s="7"/>
    </row>
    <row r="234" spans="1:8" ht="4.5" customHeight="1" x14ac:dyDescent="0.35">
      <c r="A234" s="1"/>
      <c r="B234" s="13"/>
      <c r="C234" s="1"/>
      <c r="D234" s="8"/>
      <c r="E234" s="9"/>
      <c r="F234" s="1"/>
      <c r="G234" s="1"/>
    </row>
    <row r="235" spans="1:8" ht="17" customHeight="1" x14ac:dyDescent="0.35">
      <c r="A235" s="1"/>
      <c r="B235" s="33"/>
      <c r="C235" s="1"/>
      <c r="D235" s="2"/>
      <c r="E235" s="2"/>
      <c r="F235" s="3"/>
      <c r="G235" s="16"/>
    </row>
    <row r="236" spans="1:8" ht="14.5" customHeight="1" x14ac:dyDescent="0.35">
      <c r="A236" s="1"/>
      <c r="B236" s="45" t="s">
        <v>35</v>
      </c>
      <c r="C236" s="1"/>
      <c r="D236" s="321" t="s">
        <v>188</v>
      </c>
      <c r="E236" s="321"/>
      <c r="F236" s="321"/>
      <c r="G236" s="321"/>
      <c r="H236" s="321"/>
    </row>
    <row r="237" spans="1:8" ht="17" customHeight="1" x14ac:dyDescent="0.35">
      <c r="A237" s="1"/>
      <c r="B237" s="33"/>
      <c r="C237" s="1"/>
      <c r="D237" s="2"/>
      <c r="E237" s="2"/>
      <c r="F237" s="3"/>
      <c r="G237" s="16"/>
    </row>
    <row r="238" spans="1:8" ht="30.5" customHeight="1" x14ac:dyDescent="0.35">
      <c r="A238" s="1"/>
      <c r="B238" s="47" t="s">
        <v>121</v>
      </c>
      <c r="C238" s="46"/>
      <c r="D238" s="319" t="s">
        <v>279</v>
      </c>
      <c r="E238" s="319"/>
      <c r="F238" s="1"/>
      <c r="G238" s="48" t="s">
        <v>6</v>
      </c>
    </row>
    <row r="239" spans="1:8" ht="4" customHeight="1" x14ac:dyDescent="0.35">
      <c r="A239" s="1"/>
      <c r="B239" s="6"/>
      <c r="C239" s="5"/>
      <c r="D239" s="218"/>
      <c r="E239" s="218"/>
      <c r="F239" s="1"/>
      <c r="G239" s="6"/>
    </row>
    <row r="240" spans="1:8" x14ac:dyDescent="0.35">
      <c r="A240" s="1"/>
      <c r="B240" s="13"/>
      <c r="C240" s="1"/>
      <c r="D240" s="54" t="s">
        <v>13</v>
      </c>
      <c r="E240" s="3"/>
      <c r="F240" s="1"/>
      <c r="G240" s="1"/>
    </row>
    <row r="241" spans="1:8" x14ac:dyDescent="0.35">
      <c r="A241" s="1"/>
      <c r="B241" s="24">
        <v>1</v>
      </c>
      <c r="C241" s="1"/>
      <c r="D241" s="315" t="s">
        <v>101</v>
      </c>
      <c r="E241" s="316"/>
      <c r="F241" s="1"/>
      <c r="G241" s="7"/>
    </row>
    <row r="242" spans="1:8" ht="4.5" customHeight="1" x14ac:dyDescent="0.35">
      <c r="A242" s="1"/>
      <c r="B242" s="13"/>
      <c r="C242" s="1"/>
      <c r="D242" s="8"/>
      <c r="E242" s="9"/>
      <c r="F242" s="1"/>
      <c r="G242" s="1"/>
    </row>
    <row r="243" spans="1:8" x14ac:dyDescent="0.35">
      <c r="A243" s="1"/>
      <c r="B243" s="24">
        <v>2</v>
      </c>
      <c r="C243" s="1"/>
      <c r="D243" s="315" t="s">
        <v>39</v>
      </c>
      <c r="E243" s="316"/>
      <c r="F243" s="10"/>
      <c r="G243" s="7"/>
    </row>
    <row r="244" spans="1:8" ht="4.5" customHeight="1" x14ac:dyDescent="0.35">
      <c r="A244" s="1"/>
      <c r="B244" s="13"/>
      <c r="C244" s="1"/>
      <c r="D244" s="8"/>
      <c r="E244" s="9"/>
      <c r="F244" s="1"/>
      <c r="G244" s="1"/>
    </row>
    <row r="245" spans="1:8" hidden="1" x14ac:dyDescent="0.35">
      <c r="A245" s="1"/>
      <c r="B245" s="24">
        <v>4</v>
      </c>
      <c r="C245" s="1"/>
      <c r="D245" s="315"/>
      <c r="E245" s="316"/>
      <c r="F245" s="10"/>
      <c r="G245" s="7"/>
    </row>
    <row r="246" spans="1:8" ht="17" customHeight="1" x14ac:dyDescent="0.35">
      <c r="A246" s="1"/>
      <c r="B246" s="33"/>
      <c r="C246" s="1"/>
      <c r="D246" s="2"/>
      <c r="E246" s="2"/>
      <c r="F246" s="3"/>
      <c r="G246" s="16"/>
    </row>
    <row r="247" spans="1:8" ht="22.5" x14ac:dyDescent="0.35">
      <c r="A247" s="42"/>
      <c r="B247" s="53"/>
      <c r="C247" s="43"/>
      <c r="D247" s="44" t="s">
        <v>31</v>
      </c>
      <c r="E247" s="44"/>
      <c r="F247" s="44"/>
      <c r="G247" s="44"/>
      <c r="H247" s="44"/>
    </row>
    <row r="248" spans="1:8" ht="17" customHeight="1" x14ac:dyDescent="0.35">
      <c r="A248" s="1"/>
      <c r="B248" s="33"/>
      <c r="C248" s="1"/>
      <c r="D248" s="2"/>
      <c r="E248" s="2"/>
      <c r="F248" s="3"/>
      <c r="G248" s="16"/>
    </row>
    <row r="249" spans="1:8" ht="14.5" customHeight="1" x14ac:dyDescent="0.35">
      <c r="A249" s="1"/>
      <c r="B249" s="45" t="s">
        <v>36</v>
      </c>
      <c r="C249" s="1"/>
      <c r="D249" s="321" t="s">
        <v>190</v>
      </c>
      <c r="E249" s="321"/>
      <c r="F249" s="321"/>
      <c r="G249" s="321"/>
      <c r="H249" s="321"/>
    </row>
    <row r="250" spans="1:8" ht="17" customHeight="1" x14ac:dyDescent="0.35">
      <c r="A250" s="1"/>
      <c r="B250" s="33"/>
      <c r="C250" s="1"/>
      <c r="D250" s="2"/>
      <c r="E250" s="2"/>
      <c r="F250" s="3"/>
      <c r="G250" s="16"/>
    </row>
    <row r="251" spans="1:8" x14ac:dyDescent="0.35">
      <c r="A251" s="1"/>
      <c r="B251" s="6" t="s">
        <v>133</v>
      </c>
      <c r="C251" s="5"/>
      <c r="D251" s="320" t="s">
        <v>280</v>
      </c>
      <c r="E251" s="320"/>
      <c r="F251" s="1"/>
      <c r="G251" s="6" t="s">
        <v>6</v>
      </c>
    </row>
    <row r="252" spans="1:8" ht="4" customHeight="1" x14ac:dyDescent="0.35">
      <c r="A252" s="1"/>
      <c r="B252" s="6"/>
      <c r="C252" s="5"/>
      <c r="D252" s="218"/>
      <c r="E252" s="218"/>
      <c r="F252" s="1"/>
      <c r="G252" s="6"/>
    </row>
    <row r="253" spans="1:8" x14ac:dyDescent="0.35">
      <c r="A253" s="1"/>
      <c r="B253" s="13"/>
      <c r="C253" s="1"/>
      <c r="D253" s="54" t="s">
        <v>13</v>
      </c>
      <c r="E253" s="3"/>
      <c r="F253" s="1"/>
      <c r="G253" s="1"/>
    </row>
    <row r="254" spans="1:8" x14ac:dyDescent="0.35">
      <c r="A254" s="1"/>
      <c r="B254" s="24">
        <v>1</v>
      </c>
      <c r="C254" s="1"/>
      <c r="D254" s="315" t="s">
        <v>281</v>
      </c>
      <c r="E254" s="316"/>
      <c r="F254" s="1"/>
      <c r="G254" s="7"/>
    </row>
    <row r="255" spans="1:8" ht="4.5" customHeight="1" x14ac:dyDescent="0.35">
      <c r="A255" s="1"/>
      <c r="B255" s="13"/>
      <c r="C255" s="1"/>
      <c r="D255" s="8"/>
      <c r="E255" s="9"/>
      <c r="F255" s="1"/>
      <c r="G255" s="1"/>
    </row>
    <row r="256" spans="1:8" x14ac:dyDescent="0.35">
      <c r="A256" s="1"/>
      <c r="B256" s="24">
        <v>2</v>
      </c>
      <c r="C256" s="1"/>
      <c r="D256" s="315" t="s">
        <v>282</v>
      </c>
      <c r="E256" s="316"/>
      <c r="F256" s="10"/>
      <c r="G256" s="7"/>
    </row>
    <row r="257" spans="1:8" ht="4.5" customHeight="1" x14ac:dyDescent="0.35">
      <c r="A257" s="1"/>
      <c r="B257" s="13"/>
      <c r="C257" s="1"/>
      <c r="D257" s="8"/>
      <c r="E257" s="9"/>
      <c r="F257" s="1"/>
      <c r="G257" s="1"/>
    </row>
    <row r="258" spans="1:8" x14ac:dyDescent="0.35">
      <c r="A258" s="1"/>
      <c r="B258" s="24">
        <v>3</v>
      </c>
      <c r="C258" s="1"/>
      <c r="D258" s="315" t="s">
        <v>283</v>
      </c>
      <c r="E258" s="316"/>
      <c r="F258" s="10"/>
      <c r="G258" s="7"/>
    </row>
    <row r="259" spans="1:8" ht="4.5" customHeight="1" x14ac:dyDescent="0.35">
      <c r="A259" s="1"/>
      <c r="B259" s="13"/>
      <c r="C259" s="1"/>
      <c r="D259" s="8"/>
      <c r="E259" s="9"/>
      <c r="F259" s="1"/>
      <c r="G259" s="1"/>
    </row>
    <row r="260" spans="1:8" hidden="1" x14ac:dyDescent="0.35">
      <c r="A260" s="1"/>
      <c r="B260" s="24">
        <v>4</v>
      </c>
      <c r="C260" s="1"/>
      <c r="D260" s="315"/>
      <c r="E260" s="316"/>
      <c r="F260" s="10"/>
      <c r="G260" s="7"/>
    </row>
    <row r="261" spans="1:8" ht="5" hidden="1" customHeight="1" x14ac:dyDescent="0.35"/>
    <row r="262" spans="1:8" ht="17.5" customHeight="1" x14ac:dyDescent="0.35">
      <c r="A262" s="1"/>
      <c r="B262" s="33"/>
      <c r="C262" s="1"/>
      <c r="D262" s="2"/>
      <c r="E262" s="2"/>
      <c r="F262" s="3"/>
      <c r="G262" s="16"/>
    </row>
    <row r="263" spans="1:8" ht="14.5" customHeight="1" x14ac:dyDescent="0.35">
      <c r="A263" s="1"/>
      <c r="B263" s="45" t="s">
        <v>37</v>
      </c>
      <c r="C263" s="1"/>
      <c r="D263" s="321" t="s">
        <v>284</v>
      </c>
      <c r="E263" s="321"/>
      <c r="F263" s="321"/>
      <c r="G263" s="321"/>
      <c r="H263" s="321"/>
    </row>
    <row r="264" spans="1:8" ht="17" customHeight="1" x14ac:dyDescent="0.35">
      <c r="A264" s="1"/>
      <c r="B264" s="33"/>
      <c r="C264" s="1"/>
      <c r="D264" s="2"/>
      <c r="E264" s="2"/>
      <c r="F264" s="3"/>
      <c r="G264" s="16"/>
    </row>
    <row r="265" spans="1:8" ht="26.5" customHeight="1" x14ac:dyDescent="0.35">
      <c r="A265" s="1"/>
      <c r="B265" s="47" t="s">
        <v>139</v>
      </c>
      <c r="C265" s="46"/>
      <c r="D265" s="319" t="s">
        <v>285</v>
      </c>
      <c r="E265" s="319"/>
      <c r="F265" s="1"/>
      <c r="G265" s="48" t="s">
        <v>6</v>
      </c>
    </row>
    <row r="266" spans="1:8" ht="4" customHeight="1" x14ac:dyDescent="0.35">
      <c r="A266" s="1"/>
      <c r="B266" s="6"/>
      <c r="C266" s="5"/>
      <c r="D266" s="218"/>
      <c r="E266" s="218"/>
      <c r="F266" s="1"/>
      <c r="G266" s="6"/>
    </row>
    <row r="267" spans="1:8" x14ac:dyDescent="0.35">
      <c r="A267" s="1"/>
      <c r="B267" s="13"/>
      <c r="C267" s="1"/>
      <c r="D267" s="54" t="s">
        <v>13</v>
      </c>
      <c r="E267" s="3"/>
      <c r="F267" s="1"/>
      <c r="G267" s="1"/>
    </row>
    <row r="268" spans="1:8" x14ac:dyDescent="0.35">
      <c r="A268" s="1"/>
      <c r="B268" s="24">
        <v>1</v>
      </c>
      <c r="C268" s="1"/>
      <c r="D268" s="315" t="s">
        <v>286</v>
      </c>
      <c r="E268" s="316"/>
      <c r="F268" s="1"/>
      <c r="G268" s="7"/>
    </row>
    <row r="269" spans="1:8" ht="4.5" customHeight="1" x14ac:dyDescent="0.35">
      <c r="A269" s="1"/>
      <c r="B269" s="13"/>
      <c r="C269" s="1"/>
      <c r="D269" s="8"/>
      <c r="E269" s="9"/>
      <c r="F269" s="1"/>
      <c r="G269" s="1"/>
    </row>
    <row r="270" spans="1:8" x14ac:dyDescent="0.35">
      <c r="A270" s="1"/>
      <c r="B270" s="24">
        <v>2</v>
      </c>
      <c r="C270" s="1"/>
      <c r="D270" s="315" t="s">
        <v>287</v>
      </c>
      <c r="E270" s="316"/>
      <c r="F270" s="10"/>
      <c r="G270" s="7"/>
    </row>
    <row r="271" spans="1:8" ht="4.5" customHeight="1" x14ac:dyDescent="0.35">
      <c r="A271" s="1"/>
      <c r="B271" s="13"/>
      <c r="C271" s="1"/>
      <c r="D271" s="8"/>
      <c r="E271" s="9"/>
      <c r="F271" s="1"/>
      <c r="G271" s="1"/>
    </row>
    <row r="272" spans="1:8" x14ac:dyDescent="0.35">
      <c r="A272" s="1"/>
      <c r="B272" s="24">
        <v>3</v>
      </c>
      <c r="C272" s="1"/>
      <c r="D272" s="315" t="s">
        <v>288</v>
      </c>
      <c r="E272" s="316"/>
      <c r="F272" s="10"/>
      <c r="G272" s="7"/>
    </row>
    <row r="273" spans="1:8" ht="4.5" customHeight="1" x14ac:dyDescent="0.35">
      <c r="A273" s="1"/>
      <c r="B273" s="13"/>
      <c r="C273" s="1"/>
      <c r="D273" s="8"/>
      <c r="E273" s="9"/>
      <c r="F273" s="1"/>
      <c r="G273" s="1"/>
    </row>
    <row r="274" spans="1:8" x14ac:dyDescent="0.35">
      <c r="A274" s="1"/>
      <c r="B274" s="24">
        <v>4</v>
      </c>
      <c r="C274" s="1"/>
      <c r="D274" s="315" t="s">
        <v>289</v>
      </c>
      <c r="E274" s="316"/>
      <c r="F274" s="10"/>
      <c r="G274" s="7"/>
    </row>
    <row r="275" spans="1:8" ht="5" customHeight="1" x14ac:dyDescent="0.35"/>
    <row r="276" spans="1:8" ht="17.5" customHeight="1" x14ac:dyDescent="0.35">
      <c r="A276" s="1"/>
      <c r="B276" s="33"/>
      <c r="C276" s="1"/>
      <c r="D276" s="2"/>
      <c r="E276" s="2"/>
      <c r="F276" s="3"/>
      <c r="G276" s="16"/>
    </row>
    <row r="277" spans="1:8" hidden="1" x14ac:dyDescent="0.35">
      <c r="A277" s="1"/>
      <c r="B277" s="24">
        <v>4</v>
      </c>
      <c r="C277" s="1"/>
      <c r="D277" s="315"/>
      <c r="E277" s="316"/>
      <c r="F277" s="10"/>
      <c r="G277" s="7"/>
    </row>
    <row r="278" spans="1:8" ht="5" hidden="1" customHeight="1" x14ac:dyDescent="0.35"/>
    <row r="279" spans="1:8" ht="15" thickBot="1" x14ac:dyDescent="0.4">
      <c r="B279" s="96"/>
      <c r="C279" s="95"/>
      <c r="D279" s="95"/>
      <c r="E279" s="95"/>
      <c r="F279" s="95"/>
      <c r="G279" s="95"/>
      <c r="H279" s="95"/>
    </row>
    <row r="280" spans="1:8" x14ac:dyDescent="0.35">
      <c r="D280" s="314" t="s">
        <v>302</v>
      </c>
      <c r="E280" s="314"/>
      <c r="F280" s="314"/>
      <c r="G280" s="314"/>
    </row>
  </sheetData>
  <sheetProtection algorithmName="SHA-512" hashValue="n+4J8z+baHdpWxgBAj1vLRiKJsXBKx8UE+W0mGYN5i7bsrxCk55wokpa6eN/Fv+I4/4B/a80fLGYQ+R/FXOOPg==" saltValue="sPVNFKUMMaHVa3c65nvq6A==" spinCount="100000" sheet="1" objects="1" scenarios="1"/>
  <mergeCells count="113">
    <mergeCell ref="A2:H3"/>
    <mergeCell ref="D14:H14"/>
    <mergeCell ref="D16:E16"/>
    <mergeCell ref="D19:E19"/>
    <mergeCell ref="D21:E21"/>
    <mergeCell ref="D23:E23"/>
    <mergeCell ref="D39:E39"/>
    <mergeCell ref="D45:H45"/>
    <mergeCell ref="D47:E47"/>
    <mergeCell ref="D10:E10"/>
    <mergeCell ref="D50:E50"/>
    <mergeCell ref="D52:E52"/>
    <mergeCell ref="D54:E54"/>
    <mergeCell ref="D25:E25"/>
    <mergeCell ref="D28:H28"/>
    <mergeCell ref="D30:E30"/>
    <mergeCell ref="D33:E33"/>
    <mergeCell ref="D35:E35"/>
    <mergeCell ref="D37:E37"/>
    <mergeCell ref="D70:E70"/>
    <mergeCell ref="D73:H73"/>
    <mergeCell ref="D75:E75"/>
    <mergeCell ref="D78:E78"/>
    <mergeCell ref="D80:E80"/>
    <mergeCell ref="D93:H93"/>
    <mergeCell ref="D56:E56"/>
    <mergeCell ref="D59:H59"/>
    <mergeCell ref="D61:E61"/>
    <mergeCell ref="D64:E64"/>
    <mergeCell ref="D66:E66"/>
    <mergeCell ref="D68:E68"/>
    <mergeCell ref="D109:E109"/>
    <mergeCell ref="D112:E112"/>
    <mergeCell ref="D114:E114"/>
    <mergeCell ref="D116:E116"/>
    <mergeCell ref="D118:E118"/>
    <mergeCell ref="D121:H121"/>
    <mergeCell ref="D95:E95"/>
    <mergeCell ref="D98:E98"/>
    <mergeCell ref="D100:E100"/>
    <mergeCell ref="D102:E102"/>
    <mergeCell ref="D104:E104"/>
    <mergeCell ref="D107:H107"/>
    <mergeCell ref="D134:H134"/>
    <mergeCell ref="D136:E136"/>
    <mergeCell ref="D139:E139"/>
    <mergeCell ref="D141:E141"/>
    <mergeCell ref="D143:E143"/>
    <mergeCell ref="D145:E145"/>
    <mergeCell ref="D123:E123"/>
    <mergeCell ref="D126:E126"/>
    <mergeCell ref="D128:E128"/>
    <mergeCell ref="D130:E130"/>
    <mergeCell ref="D166:H166"/>
    <mergeCell ref="D168:E168"/>
    <mergeCell ref="D171:E171"/>
    <mergeCell ref="D173:E173"/>
    <mergeCell ref="D175:E175"/>
    <mergeCell ref="D177:E177"/>
    <mergeCell ref="D150:H150"/>
    <mergeCell ref="D152:E152"/>
    <mergeCell ref="D155:E155"/>
    <mergeCell ref="D157:E157"/>
    <mergeCell ref="D159:E159"/>
    <mergeCell ref="D161:E161"/>
    <mergeCell ref="D163:E163"/>
    <mergeCell ref="D198:H198"/>
    <mergeCell ref="D200:E200"/>
    <mergeCell ref="D203:E203"/>
    <mergeCell ref="D205:E205"/>
    <mergeCell ref="D207:E207"/>
    <mergeCell ref="D209:E209"/>
    <mergeCell ref="D182:H182"/>
    <mergeCell ref="D184:E184"/>
    <mergeCell ref="D187:E187"/>
    <mergeCell ref="D189:E189"/>
    <mergeCell ref="D191:E191"/>
    <mergeCell ref="D193:E193"/>
    <mergeCell ref="D195:E195"/>
    <mergeCell ref="D229:E229"/>
    <mergeCell ref="D231:E231"/>
    <mergeCell ref="D233:E233"/>
    <mergeCell ref="D236:H236"/>
    <mergeCell ref="D212:E212"/>
    <mergeCell ref="D215:E215"/>
    <mergeCell ref="D217:E217"/>
    <mergeCell ref="D219:E219"/>
    <mergeCell ref="D221:E221"/>
    <mergeCell ref="D224:H224"/>
    <mergeCell ref="D280:G280"/>
    <mergeCell ref="D277:E277"/>
    <mergeCell ref="D82:E82"/>
    <mergeCell ref="D84:E84"/>
    <mergeCell ref="D86:E86"/>
    <mergeCell ref="D88:E88"/>
    <mergeCell ref="D90:E90"/>
    <mergeCell ref="D265:E265"/>
    <mergeCell ref="D268:E268"/>
    <mergeCell ref="D270:E270"/>
    <mergeCell ref="D272:E272"/>
    <mergeCell ref="D274:E274"/>
    <mergeCell ref="D251:E251"/>
    <mergeCell ref="D254:E254"/>
    <mergeCell ref="D256:E256"/>
    <mergeCell ref="D258:E258"/>
    <mergeCell ref="D260:E260"/>
    <mergeCell ref="D263:H263"/>
    <mergeCell ref="D238:E238"/>
    <mergeCell ref="D241:E241"/>
    <mergeCell ref="D243:E243"/>
    <mergeCell ref="D245:E245"/>
    <mergeCell ref="D249:H249"/>
    <mergeCell ref="D226:E226"/>
  </mergeCells>
  <conditionalFormatting sqref="G37 D33 D35 D37 B33 B35 B37 D39 B39 D19 D21 D23 B19 B21 B23 D25 B25 D52 D54 B50 B52 B54 D56 B56 B100 B102 D104 B104 D159 B155 B157 B159 D161 B161 D191 B187 B189 B191 D193 B193 D207 B203 B205 B207 D209 B209 B229 B231 B233 B243 D245 B245 D143 B139 B141 B143 D145 B145 B254 B256 B258 D260 B260 D272 B268 B270 B272 D274 B274 D277 B277 B130 B171 B173 B175 D177 B177 B215 B217 B219 D221 B221 B163 B195">
    <cfRule type="expression" dxfId="285" priority="149">
      <formula>$G$432="✓"</formula>
    </cfRule>
  </conditionalFormatting>
  <conditionalFormatting sqref="D41:D42 D46 D60 D74 D94 D108 D122 D27 D129 D120 D105:D106 D44 D246 D147 D179 D133">
    <cfRule type="expression" dxfId="284" priority="150">
      <formula>#REF!="select"</formula>
    </cfRule>
  </conditionalFormatting>
  <conditionalFormatting sqref="G35">
    <cfRule type="expression" dxfId="283" priority="148">
      <formula>$G$432="✓"</formula>
    </cfRule>
  </conditionalFormatting>
  <conditionalFormatting sqref="G33">
    <cfRule type="expression" dxfId="282" priority="147">
      <formula>$G$432="✓"</formula>
    </cfRule>
  </conditionalFormatting>
  <conditionalFormatting sqref="G39">
    <cfRule type="expression" dxfId="281" priority="146">
      <formula>$G$432="✓"</formula>
    </cfRule>
  </conditionalFormatting>
  <conditionalFormatting sqref="G23">
    <cfRule type="expression" dxfId="280" priority="145">
      <formula>$G$432="✓"</formula>
    </cfRule>
  </conditionalFormatting>
  <conditionalFormatting sqref="G21">
    <cfRule type="expression" dxfId="279" priority="144">
      <formula>$G$432="✓"</formula>
    </cfRule>
  </conditionalFormatting>
  <conditionalFormatting sqref="G19">
    <cfRule type="expression" dxfId="278" priority="143">
      <formula>$G$432="✓"</formula>
    </cfRule>
  </conditionalFormatting>
  <conditionalFormatting sqref="G25">
    <cfRule type="expression" dxfId="277" priority="142">
      <formula>$G$432="✓"</formula>
    </cfRule>
  </conditionalFormatting>
  <conditionalFormatting sqref="D50">
    <cfRule type="expression" dxfId="276" priority="140">
      <formula>$G$432="✓"</formula>
    </cfRule>
  </conditionalFormatting>
  <conditionalFormatting sqref="D58">
    <cfRule type="expression" dxfId="275" priority="141">
      <formula>#REF!="select"</formula>
    </cfRule>
  </conditionalFormatting>
  <conditionalFormatting sqref="G54">
    <cfRule type="expression" dxfId="274" priority="139">
      <formula>$G$432="✓"</formula>
    </cfRule>
  </conditionalFormatting>
  <conditionalFormatting sqref="G52">
    <cfRule type="expression" dxfId="273" priority="138">
      <formula>$G$432="✓"</formula>
    </cfRule>
  </conditionalFormatting>
  <conditionalFormatting sqref="G50">
    <cfRule type="expression" dxfId="272" priority="137">
      <formula>$G$432="✓"</formula>
    </cfRule>
  </conditionalFormatting>
  <conditionalFormatting sqref="G56">
    <cfRule type="expression" dxfId="271" priority="136">
      <formula>$G$432="✓"</formula>
    </cfRule>
  </conditionalFormatting>
  <conditionalFormatting sqref="D72">
    <cfRule type="expression" dxfId="270" priority="135">
      <formula>#REF!="select"</formula>
    </cfRule>
  </conditionalFormatting>
  <conditionalFormatting sqref="B98">
    <cfRule type="expression" dxfId="269" priority="134">
      <formula>$G$432="✓"</formula>
    </cfRule>
  </conditionalFormatting>
  <conditionalFormatting sqref="D102">
    <cfRule type="expression" dxfId="268" priority="133">
      <formula>$G$432="✓"</formula>
    </cfRule>
  </conditionalFormatting>
  <conditionalFormatting sqref="D100">
    <cfRule type="expression" dxfId="267" priority="132">
      <formula>$G$432="✓"</formula>
    </cfRule>
  </conditionalFormatting>
  <conditionalFormatting sqref="D98">
    <cfRule type="expression" dxfId="266" priority="131">
      <formula>$G$432="✓"</formula>
    </cfRule>
  </conditionalFormatting>
  <conditionalFormatting sqref="G102">
    <cfRule type="expression" dxfId="265" priority="130">
      <formula>$G$432="✓"</formula>
    </cfRule>
  </conditionalFormatting>
  <conditionalFormatting sqref="G100">
    <cfRule type="expression" dxfId="264" priority="129">
      <formula>$G$432="✓"</formula>
    </cfRule>
  </conditionalFormatting>
  <conditionalFormatting sqref="G98">
    <cfRule type="expression" dxfId="263" priority="128">
      <formula>$G$432="✓"</formula>
    </cfRule>
  </conditionalFormatting>
  <conditionalFormatting sqref="G104">
    <cfRule type="expression" dxfId="262" priority="127">
      <formula>$G$432="✓"</formula>
    </cfRule>
  </conditionalFormatting>
  <conditionalFormatting sqref="B128">
    <cfRule type="expression" dxfId="261" priority="125">
      <formula>$G$432="✓"</formula>
    </cfRule>
  </conditionalFormatting>
  <conditionalFormatting sqref="B126">
    <cfRule type="expression" dxfId="260" priority="124">
      <formula>$G$432="✓"</formula>
    </cfRule>
  </conditionalFormatting>
  <conditionalFormatting sqref="D128">
    <cfRule type="expression" dxfId="259" priority="122">
      <formula>$G$432="✓"</formula>
    </cfRule>
  </conditionalFormatting>
  <conditionalFormatting sqref="D126">
    <cfRule type="expression" dxfId="258" priority="121">
      <formula>$G$432="✓"</formula>
    </cfRule>
  </conditionalFormatting>
  <conditionalFormatting sqref="D157">
    <cfRule type="expression" dxfId="257" priority="115">
      <formula>$G$432="✓"</formula>
    </cfRule>
  </conditionalFormatting>
  <conditionalFormatting sqref="D151 D149">
    <cfRule type="expression" dxfId="256" priority="116">
      <formula>#REF!="select"</formula>
    </cfRule>
  </conditionalFormatting>
  <conditionalFormatting sqref="D155">
    <cfRule type="expression" dxfId="255" priority="114">
      <formula>$G$432="✓"</formula>
    </cfRule>
  </conditionalFormatting>
  <conditionalFormatting sqref="G159">
    <cfRule type="expression" dxfId="254" priority="113">
      <formula>$G$432="✓"</formula>
    </cfRule>
  </conditionalFormatting>
  <conditionalFormatting sqref="G157">
    <cfRule type="expression" dxfId="253" priority="112">
      <formula>$G$432="✓"</formula>
    </cfRule>
  </conditionalFormatting>
  <conditionalFormatting sqref="G155">
    <cfRule type="expression" dxfId="252" priority="111">
      <formula>$G$432="✓"</formula>
    </cfRule>
  </conditionalFormatting>
  <conditionalFormatting sqref="G161">
    <cfRule type="expression" dxfId="251" priority="110">
      <formula>$G$432="✓"</formula>
    </cfRule>
  </conditionalFormatting>
  <conditionalFormatting sqref="D189">
    <cfRule type="expression" dxfId="250" priority="108">
      <formula>$G$432="✓"</formula>
    </cfRule>
  </conditionalFormatting>
  <conditionalFormatting sqref="D183 D199 D225 D237 D235 D181">
    <cfRule type="expression" dxfId="249" priority="109">
      <formula>#REF!="select"</formula>
    </cfRule>
  </conditionalFormatting>
  <conditionalFormatting sqref="D187">
    <cfRule type="expression" dxfId="248" priority="106">
      <formula>$G$432="✓"</formula>
    </cfRule>
  </conditionalFormatting>
  <conditionalFormatting sqref="D197">
    <cfRule type="expression" dxfId="247" priority="107">
      <formula>#REF!="select"</formula>
    </cfRule>
  </conditionalFormatting>
  <conditionalFormatting sqref="G191">
    <cfRule type="expression" dxfId="246" priority="105">
      <formula>$G$432="✓"</formula>
    </cfRule>
  </conditionalFormatting>
  <conditionalFormatting sqref="G189">
    <cfRule type="expression" dxfId="245" priority="104">
      <formula>$G$432="✓"</formula>
    </cfRule>
  </conditionalFormatting>
  <conditionalFormatting sqref="G187">
    <cfRule type="expression" dxfId="244" priority="103">
      <formula>$G$432="✓"</formula>
    </cfRule>
  </conditionalFormatting>
  <conditionalFormatting sqref="G193">
    <cfRule type="expression" dxfId="243" priority="102">
      <formula>$G$432="✓"</formula>
    </cfRule>
  </conditionalFormatting>
  <conditionalFormatting sqref="D205">
    <cfRule type="expression" dxfId="242" priority="101">
      <formula>$G$432="✓"</formula>
    </cfRule>
  </conditionalFormatting>
  <conditionalFormatting sqref="D203">
    <cfRule type="expression" dxfId="241" priority="99">
      <formula>$G$432="✓"</formula>
    </cfRule>
  </conditionalFormatting>
  <conditionalFormatting sqref="D223">
    <cfRule type="expression" dxfId="240" priority="100">
      <formula>#REF!="select"</formula>
    </cfRule>
  </conditionalFormatting>
  <conditionalFormatting sqref="G207">
    <cfRule type="expression" dxfId="239" priority="98">
      <formula>$G$432="✓"</formula>
    </cfRule>
  </conditionalFormatting>
  <conditionalFormatting sqref="G205">
    <cfRule type="expression" dxfId="238" priority="97">
      <formula>$G$432="✓"</formula>
    </cfRule>
  </conditionalFormatting>
  <conditionalFormatting sqref="G203">
    <cfRule type="expression" dxfId="237" priority="96">
      <formula>$G$432="✓"</formula>
    </cfRule>
  </conditionalFormatting>
  <conditionalFormatting sqref="G209">
    <cfRule type="expression" dxfId="236" priority="95">
      <formula>$G$432="✓"</formula>
    </cfRule>
  </conditionalFormatting>
  <conditionalFormatting sqref="D233">
    <cfRule type="expression" dxfId="235" priority="94">
      <formula>$G$432="✓"</formula>
    </cfRule>
  </conditionalFormatting>
  <conditionalFormatting sqref="D231">
    <cfRule type="expression" dxfId="234" priority="93">
      <formula>$G$432="✓"</formula>
    </cfRule>
  </conditionalFormatting>
  <conditionalFormatting sqref="D229">
    <cfRule type="expression" dxfId="233" priority="92">
      <formula>$G$432="✓"</formula>
    </cfRule>
  </conditionalFormatting>
  <conditionalFormatting sqref="G233">
    <cfRule type="expression" dxfId="232" priority="91">
      <formula>$G$432="✓"</formula>
    </cfRule>
  </conditionalFormatting>
  <conditionalFormatting sqref="G231">
    <cfRule type="expression" dxfId="231" priority="90">
      <formula>$G$432="✓"</formula>
    </cfRule>
  </conditionalFormatting>
  <conditionalFormatting sqref="G229">
    <cfRule type="expression" dxfId="230" priority="89">
      <formula>$G$432="✓"</formula>
    </cfRule>
  </conditionalFormatting>
  <conditionalFormatting sqref="B241">
    <cfRule type="expression" dxfId="229" priority="87">
      <formula>$G$432="✓"</formula>
    </cfRule>
  </conditionalFormatting>
  <conditionalFormatting sqref="D243">
    <cfRule type="expression" dxfId="228" priority="85">
      <formula>$G$432="✓"</formula>
    </cfRule>
  </conditionalFormatting>
  <conditionalFormatting sqref="D241">
    <cfRule type="expression" dxfId="227" priority="84">
      <formula>$G$432="✓"</formula>
    </cfRule>
  </conditionalFormatting>
  <conditionalFormatting sqref="G243">
    <cfRule type="expression" dxfId="226" priority="82">
      <formula>$G$432="✓"</formula>
    </cfRule>
  </conditionalFormatting>
  <conditionalFormatting sqref="G241">
    <cfRule type="expression" dxfId="225" priority="81">
      <formula>$G$432="✓"</formula>
    </cfRule>
  </conditionalFormatting>
  <conditionalFormatting sqref="G245">
    <cfRule type="expression" dxfId="224" priority="80">
      <formula>$G$432="✓"</formula>
    </cfRule>
  </conditionalFormatting>
  <conditionalFormatting sqref="D141">
    <cfRule type="expression" dxfId="223" priority="78">
      <formula>$G$432="✓"</formula>
    </cfRule>
  </conditionalFormatting>
  <conditionalFormatting sqref="D135">
    <cfRule type="expression" dxfId="222" priority="79">
      <formula>#REF!="select"</formula>
    </cfRule>
  </conditionalFormatting>
  <conditionalFormatting sqref="D139">
    <cfRule type="expression" dxfId="221" priority="77">
      <formula>$G$432="✓"</formula>
    </cfRule>
  </conditionalFormatting>
  <conditionalFormatting sqref="G143">
    <cfRule type="expression" dxfId="220" priority="76">
      <formula>$G$432="✓"</formula>
    </cfRule>
  </conditionalFormatting>
  <conditionalFormatting sqref="G141">
    <cfRule type="expression" dxfId="219" priority="75">
      <formula>$G$432="✓"</formula>
    </cfRule>
  </conditionalFormatting>
  <conditionalFormatting sqref="G139">
    <cfRule type="expression" dxfId="218" priority="74">
      <formula>$G$432="✓"</formula>
    </cfRule>
  </conditionalFormatting>
  <conditionalFormatting sqref="G145">
    <cfRule type="expression" dxfId="217" priority="73">
      <formula>$G$432="✓"</formula>
    </cfRule>
  </conditionalFormatting>
  <conditionalFormatting sqref="D258">
    <cfRule type="expression" dxfId="216" priority="72">
      <formula>$G$432="✓"</formula>
    </cfRule>
  </conditionalFormatting>
  <conditionalFormatting sqref="D256">
    <cfRule type="expression" dxfId="215" priority="70">
      <formula>$G$432="✓"</formula>
    </cfRule>
  </conditionalFormatting>
  <conditionalFormatting sqref="D250 D264 D248">
    <cfRule type="expression" dxfId="214" priority="71">
      <formula>#REF!="select"</formula>
    </cfRule>
  </conditionalFormatting>
  <conditionalFormatting sqref="D254">
    <cfRule type="expression" dxfId="213" priority="68">
      <formula>$G$432="✓"</formula>
    </cfRule>
  </conditionalFormatting>
  <conditionalFormatting sqref="D262">
    <cfRule type="expression" dxfId="212" priority="69">
      <formula>#REF!="select"</formula>
    </cfRule>
  </conditionalFormatting>
  <conditionalFormatting sqref="G258">
    <cfRule type="expression" dxfId="211" priority="67">
      <formula>$G$432="✓"</formula>
    </cfRule>
  </conditionalFormatting>
  <conditionalFormatting sqref="G256">
    <cfRule type="expression" dxfId="210" priority="66">
      <formula>$G$432="✓"</formula>
    </cfRule>
  </conditionalFormatting>
  <conditionalFormatting sqref="G254">
    <cfRule type="expression" dxfId="209" priority="65">
      <formula>$G$432="✓"</formula>
    </cfRule>
  </conditionalFormatting>
  <conditionalFormatting sqref="G260">
    <cfRule type="expression" dxfId="208" priority="64">
      <formula>$G$432="✓"</formula>
    </cfRule>
  </conditionalFormatting>
  <conditionalFormatting sqref="D270">
    <cfRule type="expression" dxfId="207" priority="63">
      <formula>$G$432="✓"</formula>
    </cfRule>
  </conditionalFormatting>
  <conditionalFormatting sqref="D268">
    <cfRule type="expression" dxfId="206" priority="61">
      <formula>$G$432="✓"</formula>
    </cfRule>
  </conditionalFormatting>
  <conditionalFormatting sqref="D276">
    <cfRule type="expression" dxfId="205" priority="62">
      <formula>#REF!="select"</formula>
    </cfRule>
  </conditionalFormatting>
  <conditionalFormatting sqref="G272">
    <cfRule type="expression" dxfId="204" priority="60">
      <formula>$G$432="✓"</formula>
    </cfRule>
  </conditionalFormatting>
  <conditionalFormatting sqref="G270">
    <cfRule type="expression" dxfId="203" priority="59">
      <formula>$G$432="✓"</formula>
    </cfRule>
  </conditionalFormatting>
  <conditionalFormatting sqref="G268">
    <cfRule type="expression" dxfId="202" priority="58">
      <formula>$G$432="✓"</formula>
    </cfRule>
  </conditionalFormatting>
  <conditionalFormatting sqref="G274">
    <cfRule type="expression" dxfId="201" priority="57">
      <formula>$G$432="✓"</formula>
    </cfRule>
  </conditionalFormatting>
  <conditionalFormatting sqref="G277">
    <cfRule type="expression" dxfId="200" priority="50">
      <formula>$G$432="✓"</formula>
    </cfRule>
  </conditionalFormatting>
  <conditionalFormatting sqref="D70 D64 D66 D68">
    <cfRule type="expression" dxfId="199" priority="49">
      <formula>#REF!="select"</formula>
    </cfRule>
  </conditionalFormatting>
  <conditionalFormatting sqref="D78 D80:D81">
    <cfRule type="expression" dxfId="198" priority="48">
      <formula>#REF!="select"</formula>
    </cfRule>
  </conditionalFormatting>
  <conditionalFormatting sqref="D118 D112 D114 D116">
    <cfRule type="expression" dxfId="197" priority="47">
      <formula>#REF!="select"</formula>
    </cfRule>
  </conditionalFormatting>
  <conditionalFormatting sqref="D130">
    <cfRule type="expression" dxfId="196" priority="45">
      <formula>$G$432="✓"</formula>
    </cfRule>
  </conditionalFormatting>
  <conditionalFormatting sqref="D131">
    <cfRule type="expression" dxfId="195" priority="46">
      <formula>#REF!="select"</formula>
    </cfRule>
  </conditionalFormatting>
  <conditionalFormatting sqref="D132">
    <cfRule type="expression" dxfId="194" priority="31">
      <formula>#REF!="select"</formula>
    </cfRule>
  </conditionalFormatting>
  <conditionalFormatting sqref="D175">
    <cfRule type="expression" dxfId="193" priority="28">
      <formula>$G$432="✓"</formula>
    </cfRule>
  </conditionalFormatting>
  <conditionalFormatting sqref="D173">
    <cfRule type="expression" dxfId="192" priority="26">
      <formula>$G$432="✓"</formula>
    </cfRule>
  </conditionalFormatting>
  <conditionalFormatting sqref="D167 D165">
    <cfRule type="expression" dxfId="191" priority="27">
      <formula>#REF!="select"</formula>
    </cfRule>
  </conditionalFormatting>
  <conditionalFormatting sqref="D171">
    <cfRule type="expression" dxfId="190" priority="25">
      <formula>$G$432="✓"</formula>
    </cfRule>
  </conditionalFormatting>
  <conditionalFormatting sqref="G175">
    <cfRule type="expression" dxfId="189" priority="24">
      <formula>$G$432="✓"</formula>
    </cfRule>
  </conditionalFormatting>
  <conditionalFormatting sqref="G173">
    <cfRule type="expression" dxfId="188" priority="23">
      <formula>$G$432="✓"</formula>
    </cfRule>
  </conditionalFormatting>
  <conditionalFormatting sqref="G171">
    <cfRule type="expression" dxfId="187" priority="22">
      <formula>$G$432="✓"</formula>
    </cfRule>
  </conditionalFormatting>
  <conditionalFormatting sqref="G177">
    <cfRule type="expression" dxfId="186" priority="21">
      <formula>$G$432="✓"</formula>
    </cfRule>
  </conditionalFormatting>
  <conditionalFormatting sqref="D219">
    <cfRule type="expression" dxfId="185" priority="20">
      <formula>$G$432="✓"</formula>
    </cfRule>
  </conditionalFormatting>
  <conditionalFormatting sqref="D217">
    <cfRule type="expression" dxfId="184" priority="19">
      <formula>$G$432="✓"</formula>
    </cfRule>
  </conditionalFormatting>
  <conditionalFormatting sqref="D215">
    <cfRule type="expression" dxfId="183" priority="18">
      <formula>$G$432="✓"</formula>
    </cfRule>
  </conditionalFormatting>
  <conditionalFormatting sqref="G219">
    <cfRule type="expression" dxfId="182" priority="17">
      <formula>$G$432="✓"</formula>
    </cfRule>
  </conditionalFormatting>
  <conditionalFormatting sqref="G217">
    <cfRule type="expression" dxfId="181" priority="16">
      <formula>$G$432="✓"</formula>
    </cfRule>
  </conditionalFormatting>
  <conditionalFormatting sqref="G215">
    <cfRule type="expression" dxfId="180" priority="15">
      <formula>$G$432="✓"</formula>
    </cfRule>
  </conditionalFormatting>
  <conditionalFormatting sqref="G221">
    <cfRule type="expression" dxfId="179" priority="14">
      <formula>$G$432="✓"</formula>
    </cfRule>
  </conditionalFormatting>
  <conditionalFormatting sqref="D82:D83">
    <cfRule type="expression" dxfId="178" priority="13">
      <formula>#REF!="select"</formula>
    </cfRule>
  </conditionalFormatting>
  <conditionalFormatting sqref="D84 D86:D87">
    <cfRule type="expression" dxfId="177" priority="12">
      <formula>#REF!="select"</formula>
    </cfRule>
  </conditionalFormatting>
  <conditionalFormatting sqref="D88:D89">
    <cfRule type="expression" dxfId="176" priority="11">
      <formula>#REF!="select"</formula>
    </cfRule>
  </conditionalFormatting>
  <conditionalFormatting sqref="D90:D91">
    <cfRule type="expression" dxfId="175" priority="10">
      <formula>#REF!="select"</formula>
    </cfRule>
  </conditionalFormatting>
  <conditionalFormatting sqref="D163">
    <cfRule type="expression" dxfId="174" priority="9">
      <formula>$G$432="✓"</formula>
    </cfRule>
  </conditionalFormatting>
  <conditionalFormatting sqref="G163">
    <cfRule type="expression" dxfId="173" priority="8">
      <formula>$G$432="✓"</formula>
    </cfRule>
  </conditionalFormatting>
  <conditionalFormatting sqref="D195">
    <cfRule type="expression" dxfId="172" priority="7">
      <formula>$G$432="✓"</formula>
    </cfRule>
  </conditionalFormatting>
  <conditionalFormatting sqref="G195">
    <cfRule type="expression" dxfId="171" priority="6">
      <formula>$G$432="✓"</formula>
    </cfRule>
  </conditionalFormatting>
  <conditionalFormatting sqref="G126">
    <cfRule type="expression" dxfId="170" priority="5">
      <formula>$G$432="✓"</formula>
    </cfRule>
  </conditionalFormatting>
  <conditionalFormatting sqref="G128">
    <cfRule type="expression" dxfId="169" priority="2">
      <formula>$G$432="✓"</formula>
    </cfRule>
  </conditionalFormatting>
  <conditionalFormatting sqref="G130">
    <cfRule type="expression" dxfId="168" priority="1">
      <formula>$G$432="✓"</formula>
    </cfRule>
  </conditionalFormatting>
  <dataValidations count="1">
    <dataValidation type="list" allowBlank="1" showInputMessage="1" showErrorMessage="1" prompt="To select this option as answer, choose ✓ from the drop-down list." sqref="G250 G248 G276 G264 G262 G246 G147 G81 G108 G74 G46 G58 G105:G106 G44 G72 G27 G60 G94 G122 G41:G42 G167 G151 G149 G165 G135 G225 G183 G197 G181 G235 G223 G199 G237 G83 G120 G87 G91 G89 G129 G131:G133 G179">
      <formula1>IF(ISBLANK($G$432),selection_allowed,selection_not_allowed)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prompt="To select this option as answer, choose ✓ from the drop-down list. Unselect the other options if ✓ is not available.">
          <x14:formula1>
            <xm:f>IF(AND(ISBLANK($G33),ISBLANK($G35),ISBLANK($G39)),dropdownlist!$A$3:$A$4,dropdownlist!$B$3)</xm:f>
          </x14:formula1>
          <xm:sqref>G37 G207 G54 G102 G143 G272</xm:sqref>
        </x14:dataValidation>
        <x14:dataValidation type="list" allowBlank="1" showInputMessage="1" showErrorMessage="1" prompt="To select this option as answer, choose ✓ from the drop-down list. Unselect the other options if ✓ is not available.">
          <x14:formula1>
            <xm:f>IF(AND(ISBLANK($G33),ISBLANK($G37),ISBLANK($G39)),dropdownlist!$A$3:$A$4,dropdownlist!$B$3)</xm:f>
          </x14:formula1>
          <xm:sqref>G35 G205 G52 G100 G270 G141</xm:sqref>
        </x14:dataValidation>
        <x14:dataValidation type="list" allowBlank="1" showInputMessage="1" showErrorMessage="1" prompt="To select this option as answer, choose ✓ from the drop-down list. Unselect the other options if ✓ is not available.">
          <x14:formula1>
            <xm:f>IF(AND(ISBLANK($G35),ISBLANK($G37),ISBLANK($G39)),dropdownlist!$A$3:$A$4,dropdownlist!$B$3)</xm:f>
          </x14:formula1>
          <xm:sqref>G203 G139 G50 G98 G268 G33</xm:sqref>
        </x14:dataValidation>
        <x14:dataValidation type="list" allowBlank="1" showInputMessage="1" showErrorMessage="1" prompt="To select this option as answer, choose ✓ from the drop-down list. Unselect the other options if ✓ is not available.">
          <x14:formula1>
            <xm:f>IF(AND(ISBLANK($G19),ISBLANK($G21),ISBLANK($G23)),dropdownlist!$A$3:$A$4,dropdownlist!$B$3)</xm:f>
          </x14:formula1>
          <xm:sqref>G260 G25 G56 G104 G177 G161 G193 G221 G145 G209 G274 G39</xm:sqref>
        </x14:dataValidation>
        <x14:dataValidation type="list" allowBlank="1" showInputMessage="1" showErrorMessage="1" prompt="To select this option as answer, choose ✓ from the drop-down list.">
          <x14:formula1>
            <xm:f>dropdownlist!$A$3:$A$4</xm:f>
          </x14:formula1>
          <xm:sqref>G90 G64 G68 G66 G118 G78 G82 G80 G84 G86 G88 G112 G114 G116 G70</xm:sqref>
        </x14:dataValidation>
        <x14:dataValidation type="list" allowBlank="1" showInputMessage="1" showErrorMessage="1" prompt="To select this option as answer, choose ✓ from the drop-down list. Unselect the other options if ✓ is not available.">
          <x14:formula1>
            <xm:f>IF(AND(ISBLANK($G229),ISBLANK($G231),ISBLANK(#REF!)),dropdownlist!$A$3:$A$4,dropdownlist!$B$3)</xm:f>
          </x14:formula1>
          <xm:sqref>G233 G245</xm:sqref>
        </x14:dataValidation>
        <x14:dataValidation type="list" allowBlank="1" showInputMessage="1" showErrorMessage="1" prompt="To select this option as answer, choose ✓ from the drop-down list. Unselect the other options if ✓ is not available.">
          <x14:formula1>
            <xm:f>IF(AND(ISBLANK($G19),ISBLANK($G23)),dropdownlist!$A$3:$A$4,dropdownlist!$B$3)</xm:f>
          </x14:formula1>
          <xm:sqref>G231 G256 G21 G128 G173 G217</xm:sqref>
        </x14:dataValidation>
        <x14:dataValidation type="list" allowBlank="1" showInputMessage="1" showErrorMessage="1" prompt="To select this option as answer, choose ✓ from the drop-down list. Unselect the other options if ✓ is not available.">
          <x14:formula1>
            <xm:f>IF(AND(ISBLANK($G21),ISBLANK($G23)),dropdownlist!$A$3:$A$4,dropdownlist!$B$3)</xm:f>
          </x14:formula1>
          <xm:sqref>G229 G254 G19 G126 G171 G215</xm:sqref>
        </x14:dataValidation>
        <x14:dataValidation type="list" allowBlank="1" showInputMessage="1" showErrorMessage="1" prompt="To select this option as answer, choose ✓ from the drop-down list. Unselect the other options if ✓ is not available.">
          <x14:formula1>
            <xm:f>IF(ISBLANK($G241),dropdownlist!$A$3:$A$4,dropdownlist!$B$3)</xm:f>
          </x14:formula1>
          <xm:sqref>G243</xm:sqref>
        </x14:dataValidation>
        <x14:dataValidation type="list" allowBlank="1" showInputMessage="1" showErrorMessage="1" prompt="To select this option as answer, choose ✓ from the drop-down list. Unselect the other options if ✓ is not available.">
          <x14:formula1>
            <xm:f>IF(ISBLANK($G243),dropdownlist!$A$3:$A$4,dropdownlist!$B$3)</xm:f>
          </x14:formula1>
          <xm:sqref>G241</xm:sqref>
        </x14:dataValidation>
        <x14:dataValidation type="list" allowBlank="1" showInputMessage="1" showErrorMessage="1" prompt="To select this option as answer, choose ✓ from the drop-down list. Unselect the other options if ✓ is not available.">
          <x14:formula1>
            <xm:f>IF(AND(ISBLANK(#REF!),ISBLANK(#REF!),ISBLANK(#REF!)),dropdownlist!$A$3:$A$4,dropdownlist!$B$3)</xm:f>
          </x14:formula1>
          <xm:sqref>G277</xm:sqref>
        </x14:dataValidation>
        <x14:dataValidation type="list" allowBlank="1" showInputMessage="1" showErrorMessage="1" prompt="To select this option as answer, choose ✓ from the drop-down list. Unselect the other options if ✓ is not available.">
          <x14:formula1>
            <xm:f>IF(AND(ISBLANK($G19),ISBLANK($G21)),dropdownlist!$A$3:$A$4,dropdownlist!$B$3)</xm:f>
          </x14:formula1>
          <xm:sqref>G130 G175 G219 G258 G23</xm:sqref>
        </x14:dataValidation>
        <x14:dataValidation type="list" allowBlank="1" showInputMessage="1" showErrorMessage="1" prompt="To select this option as answer, choose ✓ from the drop-down list. Unselect the other options if ✓ is not available.">
          <x14:formula1>
            <xm:f>IF(AND(ISBLANK($G157),ISBLANK($G159),ISBLANK($G163)),dropdownlist!$A$3:$A$4,dropdownlist!$B$3)</xm:f>
          </x14:formula1>
          <xm:sqref>G155 G187</xm:sqref>
        </x14:dataValidation>
        <x14:dataValidation type="list" allowBlank="1" showInputMessage="1" showErrorMessage="1" prompt="To select this option as answer, choose ✓ from the drop-down list. Unselect the other options if ✓ is not available.">
          <x14:formula1>
            <xm:f>IF(AND(ISBLANK($G155),ISBLANK($G159),ISBLANK($G163)),dropdownlist!$A$3:$A$4,dropdownlist!$B$3)</xm:f>
          </x14:formula1>
          <xm:sqref>G157 G189</xm:sqref>
        </x14:dataValidation>
        <x14:dataValidation type="list" allowBlank="1" showInputMessage="1" showErrorMessage="1" prompt="To select this option as answer, choose ✓ from the drop-down list. Unselect the other options if ✓ is not available.">
          <x14:formula1>
            <xm:f>IF(AND(ISBLANK($G155),ISBLANK($G157),ISBLANK($G163)),dropdownlist!$A$3:$A$4,dropdownlist!$B$3)</xm:f>
          </x14:formula1>
          <xm:sqref>G159 G191</xm:sqref>
        </x14:dataValidation>
        <x14:dataValidation type="list" allowBlank="1" showInputMessage="1" showErrorMessage="1" prompt="To select this option as answer, choose ✓ from the drop-down list. Unselect the other options if ✓ is not available.">
          <x14:formula1>
            <xm:f>IF(AND(ISBLANK($G159),ISBLANK($G155),ISBLANK($G157)),dropdownlist!$A$3:$A$4,dropdownlist!$B$3)</xm:f>
          </x14:formula1>
          <xm:sqref>G163 G195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0"/>
  <sheetViews>
    <sheetView showRowColHeaders="0" zoomScale="90" zoomScaleNormal="85" workbookViewId="0">
      <selection activeCell="B1" sqref="B1"/>
    </sheetView>
  </sheetViews>
  <sheetFormatPr defaultRowHeight="14.5" x14ac:dyDescent="0.35"/>
  <cols>
    <col min="1" max="1" width="4.26953125" style="14" customWidth="1"/>
    <col min="2" max="2" width="40.7265625" style="14" customWidth="1"/>
    <col min="3" max="3" width="1.81640625" style="14" customWidth="1"/>
    <col min="4" max="4" width="12.81640625" style="14" customWidth="1"/>
    <col min="5" max="5" width="1.453125" style="14" customWidth="1"/>
    <col min="6" max="6" width="12.81640625" style="14" customWidth="1"/>
    <col min="7" max="7" width="1.453125" style="14" customWidth="1"/>
    <col min="8" max="8" width="14.26953125" style="14" customWidth="1"/>
    <col min="9" max="9" width="1.453125" style="14" customWidth="1"/>
    <col min="10" max="10" width="55.6328125" style="14" customWidth="1"/>
    <col min="11" max="16384" width="8.7265625" style="14"/>
  </cols>
  <sheetData>
    <row r="1" spans="1:16" ht="18.5" x14ac:dyDescent="0.35">
      <c r="A1" s="18"/>
      <c r="B1" s="20" t="s">
        <v>295</v>
      </c>
      <c r="C1" s="20"/>
      <c r="D1" s="20"/>
      <c r="E1" s="20"/>
      <c r="F1" s="20"/>
      <c r="G1" s="20"/>
      <c r="H1" s="20"/>
      <c r="I1" s="20"/>
      <c r="J1" s="20"/>
      <c r="K1" s="20"/>
      <c r="L1" s="20"/>
      <c r="M1" s="20"/>
      <c r="N1" s="20"/>
      <c r="O1" s="20"/>
      <c r="P1" s="18"/>
    </row>
    <row r="3" spans="1:16" x14ac:dyDescent="0.35">
      <c r="B3" s="153" t="s">
        <v>221</v>
      </c>
      <c r="C3" s="2"/>
      <c r="D3" s="327">
        <f>Registration!F5</f>
        <v>0</v>
      </c>
      <c r="E3" s="328"/>
      <c r="F3" s="328"/>
      <c r="G3" s="328"/>
      <c r="H3" s="328"/>
      <c r="I3" s="328"/>
      <c r="J3" s="329"/>
    </row>
    <row r="4" spans="1:16" ht="6" customHeight="1" x14ac:dyDescent="0.35">
      <c r="B4" s="2"/>
      <c r="C4" s="3"/>
      <c r="D4" s="269"/>
      <c r="E4" s="269"/>
      <c r="F4" s="269"/>
      <c r="G4" s="269"/>
      <c r="H4" s="269"/>
      <c r="I4" s="270"/>
      <c r="J4" s="270"/>
    </row>
    <row r="5" spans="1:16" x14ac:dyDescent="0.35">
      <c r="B5" s="153" t="s">
        <v>309</v>
      </c>
      <c r="C5" s="2"/>
      <c r="D5" s="330" t="str">
        <f>IF(Registration!F30="","-",Registration!F30)</f>
        <v>-</v>
      </c>
      <c r="E5" s="331"/>
      <c r="F5" s="331"/>
      <c r="G5" s="331"/>
      <c r="H5" s="331"/>
      <c r="I5" s="331"/>
      <c r="J5" s="332"/>
    </row>
    <row r="6" spans="1:16" ht="6" customHeight="1" x14ac:dyDescent="0.35">
      <c r="B6" s="2"/>
      <c r="C6" s="3"/>
      <c r="D6" s="269"/>
      <c r="E6" s="269"/>
      <c r="F6" s="269"/>
      <c r="G6" s="269"/>
      <c r="H6" s="269"/>
      <c r="I6" s="270"/>
      <c r="J6" s="270"/>
    </row>
    <row r="7" spans="1:16" x14ac:dyDescent="0.35">
      <c r="B7" s="153" t="s">
        <v>222</v>
      </c>
      <c r="C7" s="3"/>
      <c r="D7" s="327" t="str">
        <f>IF(Registration!F7="","",Registration!F7)</f>
        <v/>
      </c>
      <c r="E7" s="328"/>
      <c r="F7" s="328"/>
      <c r="G7" s="328"/>
      <c r="H7" s="328"/>
      <c r="I7" s="328"/>
      <c r="J7" s="329"/>
    </row>
    <row r="8" spans="1:16" ht="6" customHeight="1" x14ac:dyDescent="0.35">
      <c r="B8" s="2"/>
      <c r="C8" s="3"/>
      <c r="D8" s="269"/>
      <c r="E8" s="269"/>
      <c r="F8" s="269"/>
      <c r="G8" s="269"/>
      <c r="H8" s="269"/>
      <c r="I8" s="270"/>
      <c r="J8" s="270"/>
    </row>
    <row r="9" spans="1:16" x14ac:dyDescent="0.35">
      <c r="B9" s="153" t="s">
        <v>223</v>
      </c>
      <c r="C9" s="3"/>
      <c r="D9" s="327" t="str">
        <f>IF(Registration!F9="","",Registration!F9)</f>
        <v/>
      </c>
      <c r="E9" s="328"/>
      <c r="F9" s="328"/>
      <c r="G9" s="328"/>
      <c r="H9" s="328"/>
      <c r="I9" s="328"/>
      <c r="J9" s="329"/>
      <c r="K9" s="66"/>
      <c r="L9" s="66"/>
      <c r="M9" s="66"/>
      <c r="N9" s="66"/>
      <c r="O9" s="66"/>
      <c r="P9" s="66"/>
    </row>
    <row r="10" spans="1:16" ht="6" customHeight="1" x14ac:dyDescent="0.35">
      <c r="B10" s="5"/>
      <c r="C10" s="3"/>
      <c r="D10" s="271"/>
      <c r="E10" s="271"/>
      <c r="F10" s="271"/>
      <c r="G10" s="271"/>
      <c r="H10" s="271"/>
      <c r="I10" s="272"/>
      <c r="J10" s="270"/>
      <c r="K10" s="66"/>
      <c r="L10" s="66"/>
      <c r="M10" s="66"/>
      <c r="N10" s="66"/>
      <c r="O10" s="66"/>
      <c r="P10" s="66"/>
    </row>
    <row r="11" spans="1:16" x14ac:dyDescent="0.35">
      <c r="B11" s="153" t="s">
        <v>224</v>
      </c>
      <c r="C11" s="3"/>
      <c r="D11" s="327" t="str">
        <f>IF(Registration!F11="","",Registration!F11)</f>
        <v/>
      </c>
      <c r="E11" s="328"/>
      <c r="F11" s="328"/>
      <c r="G11" s="328"/>
      <c r="H11" s="328"/>
      <c r="I11" s="328"/>
      <c r="J11" s="329"/>
      <c r="K11" s="66"/>
      <c r="L11" s="66"/>
      <c r="M11" s="66"/>
      <c r="N11" s="66"/>
      <c r="O11" s="66"/>
      <c r="P11" s="66"/>
    </row>
    <row r="12" spans="1:16" ht="6" customHeight="1" x14ac:dyDescent="0.35">
      <c r="B12" s="2"/>
      <c r="C12" s="3"/>
      <c r="D12" s="269"/>
      <c r="E12" s="269"/>
      <c r="F12" s="269"/>
      <c r="G12" s="269"/>
      <c r="H12" s="269"/>
      <c r="I12" s="270"/>
      <c r="J12" s="270"/>
    </row>
    <row r="13" spans="1:16" x14ac:dyDescent="0.35">
      <c r="B13" s="153" t="s">
        <v>228</v>
      </c>
      <c r="C13" s="3"/>
      <c r="D13" s="327" t="str">
        <f>IF(Registration!F13="","",Registration!F13)</f>
        <v/>
      </c>
      <c r="E13" s="328"/>
      <c r="F13" s="328"/>
      <c r="G13" s="328"/>
      <c r="H13" s="328"/>
      <c r="I13" s="328"/>
      <c r="J13" s="329"/>
      <c r="K13" s="66"/>
      <c r="L13" s="66"/>
      <c r="M13" s="66"/>
      <c r="N13" s="66"/>
      <c r="O13" s="66"/>
      <c r="P13" s="66"/>
    </row>
    <row r="14" spans="1:16" x14ac:dyDescent="0.35">
      <c r="B14" s="2"/>
      <c r="C14" s="154"/>
      <c r="D14" s="155"/>
      <c r="E14" s="268"/>
      <c r="F14" s="268"/>
      <c r="G14" s="268"/>
      <c r="H14" s="157"/>
      <c r="K14" s="66"/>
      <c r="L14" s="66"/>
      <c r="M14" s="66"/>
      <c r="N14" s="66"/>
      <c r="O14" s="66"/>
      <c r="P14" s="66"/>
    </row>
    <row r="15" spans="1:16" ht="29" x14ac:dyDescent="0.35">
      <c r="B15" s="158"/>
      <c r="C15" s="66"/>
      <c r="D15" s="159" t="s">
        <v>193</v>
      </c>
      <c r="E15" s="160"/>
      <c r="F15" s="159" t="s">
        <v>225</v>
      </c>
      <c r="G15" s="160"/>
      <c r="H15" s="159" t="s">
        <v>177</v>
      </c>
      <c r="I15" s="161"/>
      <c r="J15" s="231" t="s">
        <v>226</v>
      </c>
      <c r="K15" s="235"/>
      <c r="L15" s="236"/>
      <c r="M15" s="236"/>
      <c r="N15" s="236"/>
      <c r="O15" s="237"/>
      <c r="P15" s="5"/>
    </row>
    <row r="16" spans="1:16" x14ac:dyDescent="0.35">
      <c r="B16" s="162"/>
      <c r="C16" s="66"/>
      <c r="D16" s="12"/>
      <c r="E16" s="66"/>
      <c r="F16" s="12"/>
      <c r="G16" s="66"/>
      <c r="H16" s="12"/>
      <c r="J16" s="222"/>
      <c r="K16" s="233"/>
      <c r="L16" s="219"/>
      <c r="M16" s="219"/>
      <c r="N16" s="219"/>
      <c r="O16" s="234"/>
      <c r="P16" s="12"/>
    </row>
    <row r="17" spans="2:16" ht="50" customHeight="1" x14ac:dyDescent="0.35">
      <c r="B17" s="172" t="s">
        <v>0</v>
      </c>
      <c r="C17" s="66"/>
      <c r="D17" s="164">
        <f>'Parameters Dashboard'!I6</f>
        <v>20</v>
      </c>
      <c r="E17" s="165"/>
      <c r="F17" s="166">
        <f>'Calculation Dashboard'!P8</f>
        <v>0</v>
      </c>
      <c r="G17" s="92"/>
      <c r="H17" s="167">
        <f>F17/D17</f>
        <v>0</v>
      </c>
      <c r="I17" s="66"/>
      <c r="J17" s="238" t="str">
        <f>IF(H17&gt;='Parameters Dashboard'!H47,'Parameters Dashboard'!J47,IF(H17&gt;='Parameters Dashboard'!H48,'Parameters Dashboard'!J48,IF(H17&gt;='Parameters Dashboard'!H49,'Parameters Dashboard'!J49,IF(H17&gt;'Parameters Dashboard'!H50,'Parameters Dashboard'!J50,"Key area currenlty not addressed"))))</f>
        <v>Key area currenlty not addressed</v>
      </c>
      <c r="K17" s="66"/>
      <c r="L17" s="66"/>
      <c r="M17" s="66"/>
      <c r="N17" s="66"/>
      <c r="O17" s="163"/>
      <c r="P17" s="66"/>
    </row>
    <row r="18" spans="2:16" ht="4" customHeight="1" x14ac:dyDescent="0.45">
      <c r="B18" s="173"/>
      <c r="C18" s="66"/>
      <c r="D18" s="165"/>
      <c r="E18" s="165"/>
      <c r="F18" s="165"/>
      <c r="G18" s="92"/>
      <c r="H18" s="92"/>
      <c r="I18" s="168"/>
      <c r="J18" s="232"/>
      <c r="K18" s="168"/>
      <c r="L18" s="66"/>
      <c r="M18" s="66"/>
      <c r="N18" s="66"/>
      <c r="O18" s="163"/>
    </row>
    <row r="19" spans="2:16" ht="50" customHeight="1" x14ac:dyDescent="0.35">
      <c r="B19" s="174" t="s">
        <v>2</v>
      </c>
      <c r="C19" s="66"/>
      <c r="D19" s="164">
        <f>'Parameters Dashboard'!I7</f>
        <v>35</v>
      </c>
      <c r="E19" s="165"/>
      <c r="F19" s="166">
        <f>'Calculation Dashboard'!P16</f>
        <v>0</v>
      </c>
      <c r="G19" s="92"/>
      <c r="H19" s="167">
        <f>F19/D19</f>
        <v>0</v>
      </c>
      <c r="I19" s="66"/>
      <c r="J19" s="238" t="str">
        <f>IF(H19&gt;='Parameters Dashboard'!H47,'Parameters Dashboard'!J47,IF(H19&gt;='Parameters Dashboard'!H48,'Parameters Dashboard'!J48,IF(H19&gt;='Parameters Dashboard'!H49,'Parameters Dashboard'!J49,IF(H19&gt;'Parameters Dashboard'!H50,'Parameters Dashboard'!J50,"Key area currenlty not addressed"))))</f>
        <v>Key area currenlty not addressed</v>
      </c>
      <c r="K19" s="66"/>
      <c r="L19" s="66"/>
      <c r="M19" s="66"/>
      <c r="N19" s="66"/>
      <c r="O19" s="163"/>
    </row>
    <row r="20" spans="2:16" ht="4" customHeight="1" x14ac:dyDescent="0.45">
      <c r="B20" s="173"/>
      <c r="C20" s="66"/>
      <c r="D20" s="165"/>
      <c r="E20" s="165"/>
      <c r="F20" s="165"/>
      <c r="G20" s="92"/>
      <c r="H20" s="92"/>
      <c r="I20" s="168"/>
      <c r="J20" s="232"/>
      <c r="K20" s="168"/>
      <c r="L20" s="66"/>
      <c r="M20" s="66"/>
      <c r="N20" s="66"/>
      <c r="O20" s="163"/>
    </row>
    <row r="21" spans="2:16" ht="50" customHeight="1" x14ac:dyDescent="0.35">
      <c r="B21" s="175" t="s">
        <v>3</v>
      </c>
      <c r="C21" s="66"/>
      <c r="D21" s="164">
        <f>'Parameters Dashboard'!I8</f>
        <v>5</v>
      </c>
      <c r="E21" s="165"/>
      <c r="F21" s="166">
        <f>'Calculation Dashboard'!P18</f>
        <v>0</v>
      </c>
      <c r="G21" s="92"/>
      <c r="H21" s="167">
        <f>F21/D21</f>
        <v>0</v>
      </c>
      <c r="I21" s="66"/>
      <c r="J21" s="238" t="str">
        <f>IF(H21&gt;='Parameters Dashboard'!H47,'Parameters Dashboard'!J47,IF(H21&gt;='Parameters Dashboard'!H48,'Parameters Dashboard'!J48,IF(H21&gt;='Parameters Dashboard'!H49,'Parameters Dashboard'!J49,IF(H21&gt;'Parameters Dashboard'!H50,'Parameters Dashboard'!J50,"Key area currenlty not addressed"))))</f>
        <v>Key area currenlty not addressed</v>
      </c>
      <c r="K21" s="66"/>
      <c r="L21" s="66"/>
      <c r="M21" s="66"/>
      <c r="N21" s="66"/>
      <c r="O21" s="163"/>
    </row>
    <row r="22" spans="2:16" ht="4.5" customHeight="1" x14ac:dyDescent="0.35">
      <c r="B22" s="176"/>
      <c r="C22" s="66"/>
      <c r="D22" s="165"/>
      <c r="E22" s="165"/>
      <c r="F22" s="165"/>
      <c r="G22" s="92"/>
      <c r="H22" s="92"/>
      <c r="I22" s="168"/>
      <c r="J22" s="232"/>
      <c r="K22" s="168"/>
      <c r="L22" s="66"/>
      <c r="M22" s="66"/>
      <c r="N22" s="66"/>
      <c r="O22" s="163"/>
    </row>
    <row r="23" spans="2:16" ht="50" customHeight="1" x14ac:dyDescent="0.35">
      <c r="B23" s="177" t="s">
        <v>4</v>
      </c>
      <c r="C23" s="66"/>
      <c r="D23" s="164">
        <f>'Parameters Dashboard'!I9</f>
        <v>27</v>
      </c>
      <c r="E23" s="165"/>
      <c r="F23" s="166">
        <f>'Calculation Dashboard'!P23</f>
        <v>0</v>
      </c>
      <c r="G23" s="92"/>
      <c r="H23" s="167">
        <f>F23/D23</f>
        <v>0</v>
      </c>
      <c r="I23" s="66"/>
      <c r="J23" s="238" t="str">
        <f>IF(H23&gt;='Parameters Dashboard'!H47,'Parameters Dashboard'!J47,IF(H23&gt;='Parameters Dashboard'!H48,'Parameters Dashboard'!J48,IF(H23&gt;='Parameters Dashboard'!H49,'Parameters Dashboard'!J49,IF(H23&gt;'Parameters Dashboard'!H50,'Parameters Dashboard'!J50,"Key area currenlty not addressed"))))</f>
        <v>Key area currenlty not addressed</v>
      </c>
      <c r="K23" s="66"/>
      <c r="L23" s="66"/>
      <c r="M23" s="66"/>
      <c r="N23" s="66"/>
      <c r="O23" s="163"/>
    </row>
    <row r="24" spans="2:16" ht="4.5" customHeight="1" x14ac:dyDescent="0.35">
      <c r="B24" s="178"/>
      <c r="C24" s="66"/>
      <c r="D24" s="92"/>
      <c r="E24" s="92"/>
      <c r="F24" s="92"/>
      <c r="G24" s="92"/>
      <c r="H24" s="92"/>
      <c r="I24" s="168"/>
      <c r="J24" s="222"/>
      <c r="K24" s="168"/>
      <c r="L24" s="66"/>
      <c r="M24" s="66"/>
      <c r="N24" s="66"/>
      <c r="O24" s="163"/>
    </row>
    <row r="25" spans="2:16" ht="50" customHeight="1" x14ac:dyDescent="0.35">
      <c r="B25" s="177" t="s">
        <v>176</v>
      </c>
      <c r="C25" s="66"/>
      <c r="D25" s="164">
        <f>'Parameters Dashboard'!I10</f>
        <v>13</v>
      </c>
      <c r="E25" s="165"/>
      <c r="F25" s="166">
        <f>'Calculation Dashboard'!P26</f>
        <v>0</v>
      </c>
      <c r="G25" s="92"/>
      <c r="H25" s="167">
        <f>F25/D25</f>
        <v>0</v>
      </c>
      <c r="I25" s="66"/>
      <c r="J25" s="238" t="str">
        <f>IF(H25&gt;='Parameters Dashboard'!H47,'Parameters Dashboard'!J47,IF(H25&gt;='Parameters Dashboard'!H48,'Parameters Dashboard'!J48,IF(H25&gt;='Parameters Dashboard'!H49,'Parameters Dashboard'!J49,IF(H25&gt;'Parameters Dashboard'!H50,'Parameters Dashboard'!J50,"Key area currenlty not addressed"))))</f>
        <v>Key area currenlty not addressed</v>
      </c>
      <c r="K25" s="66"/>
      <c r="L25" s="66"/>
      <c r="M25" s="66"/>
      <c r="N25" s="66"/>
      <c r="O25" s="163"/>
    </row>
    <row r="26" spans="2:16" x14ac:dyDescent="0.35">
      <c r="B26" s="169"/>
      <c r="C26" s="66"/>
      <c r="D26" s="92"/>
      <c r="E26" s="92"/>
      <c r="F26" s="92"/>
      <c r="G26" s="92"/>
      <c r="H26" s="92"/>
      <c r="I26" s="66"/>
      <c r="J26" s="222"/>
      <c r="K26" s="168"/>
      <c r="L26" s="66"/>
      <c r="M26" s="66"/>
      <c r="N26" s="66"/>
      <c r="O26" s="163"/>
    </row>
    <row r="27" spans="2:16" ht="15.5" x14ac:dyDescent="0.35">
      <c r="B27" s="239" t="s">
        <v>227</v>
      </c>
      <c r="C27" s="240"/>
      <c r="D27" s="325">
        <f>SUM(F17:F25)/100</f>
        <v>0</v>
      </c>
      <c r="E27" s="325"/>
      <c r="F27" s="325"/>
      <c r="G27" s="325"/>
      <c r="H27" s="325"/>
      <c r="I27" s="240"/>
      <c r="J27" s="333" t="s">
        <v>310</v>
      </c>
      <c r="K27" s="240"/>
      <c r="L27" s="240"/>
      <c r="M27" s="240"/>
      <c r="N27" s="240"/>
      <c r="O27" s="242"/>
    </row>
    <row r="28" spans="2:16" x14ac:dyDescent="0.35">
      <c r="B28" s="162"/>
      <c r="C28" s="66"/>
      <c r="D28" s="66"/>
      <c r="E28" s="66"/>
      <c r="F28" s="66"/>
      <c r="G28" s="66"/>
      <c r="H28" s="66"/>
      <c r="I28" s="66"/>
      <c r="J28" s="334"/>
      <c r="K28" s="66"/>
      <c r="L28" s="66"/>
      <c r="M28" s="66"/>
      <c r="N28" s="66"/>
      <c r="O28" s="163"/>
    </row>
    <row r="29" spans="2:16" ht="49" customHeight="1" x14ac:dyDescent="0.35">
      <c r="B29" s="326" t="str">
        <f>IF($D$27&gt;='Parameters Dashboard'!$H$47,'Parameters Dashboard'!$I$47,IF($D$27&gt;='Parameters Dashboard'!$H$48,'Parameters Dashboard'!I48,IF($D$27&gt;='Parameters Dashboard'!H49,'Parameters Dashboard'!I49,IF($D$27&gt;'Parameters Dashboard'!H50,'Parameters Dashboard'!I50,"Reusability Assessment to be started"))))</f>
        <v>Reusability Assessment to be started</v>
      </c>
      <c r="C29" s="326"/>
      <c r="D29" s="326"/>
      <c r="E29" s="326"/>
      <c r="F29" s="326"/>
      <c r="G29" s="326"/>
      <c r="H29" s="326"/>
      <c r="I29" s="66"/>
      <c r="J29" s="335"/>
      <c r="K29" s="66"/>
      <c r="L29" s="66"/>
      <c r="M29" s="66"/>
      <c r="N29" s="66"/>
      <c r="O29" s="163"/>
      <c r="P29" s="66"/>
    </row>
    <row r="30" spans="2:16" x14ac:dyDescent="0.35">
      <c r="B30" s="243"/>
      <c r="C30" s="170"/>
      <c r="D30" s="170"/>
      <c r="E30" s="170"/>
      <c r="F30" s="170"/>
      <c r="G30" s="170"/>
      <c r="H30" s="170"/>
      <c r="I30" s="170"/>
      <c r="J30" s="170"/>
      <c r="K30" s="170"/>
      <c r="L30" s="170"/>
      <c r="M30" s="170"/>
      <c r="N30" s="170"/>
      <c r="O30" s="171"/>
    </row>
  </sheetData>
  <sheetProtection algorithmName="SHA-512" hashValue="pdzTjcIrFQjzwAT/L6Qo5aB1IFYxgA8yqO0oaUK4jdK8kbyZDlNeCs6kJNQDlDkOMH8YWcoSAC84al4b+4fC6Q==" saltValue="bwc1tDVsu6LXwYXibfJuaA==" spinCount="100000" sheet="1" objects="1" scenarios="1"/>
  <mergeCells count="9">
    <mergeCell ref="D27:H27"/>
    <mergeCell ref="B29:H29"/>
    <mergeCell ref="D3:J3"/>
    <mergeCell ref="D7:J7"/>
    <mergeCell ref="D9:J9"/>
    <mergeCell ref="D11:J11"/>
    <mergeCell ref="D13:J13"/>
    <mergeCell ref="D5:J5"/>
    <mergeCell ref="J27:J29"/>
  </mergeCells>
  <conditionalFormatting sqref="D17 F17 H17">
    <cfRule type="expression" dxfId="167" priority="86">
      <formula>$D$17=0</formula>
    </cfRule>
  </conditionalFormatting>
  <conditionalFormatting sqref="D19 F19 H19">
    <cfRule type="expression" dxfId="166" priority="87">
      <formula>$D$19=0</formula>
    </cfRule>
  </conditionalFormatting>
  <conditionalFormatting sqref="D21 F21 H21">
    <cfRule type="expression" dxfId="165" priority="88">
      <formula>$D$21=0</formula>
    </cfRule>
  </conditionalFormatting>
  <conditionalFormatting sqref="D23 F23 F25">
    <cfRule type="expression" dxfId="164" priority="89">
      <formula>$D$23=0</formula>
    </cfRule>
  </conditionalFormatting>
  <conditionalFormatting sqref="C3 B14">
    <cfRule type="expression" dxfId="163" priority="104">
      <formula>$F$188="unselect"</formula>
    </cfRule>
    <cfRule type="expression" dxfId="162" priority="105">
      <formula>AND($F$188="select",$F$190="select")</formula>
    </cfRule>
    <cfRule type="expression" dxfId="161" priority="106">
      <formula>$F$188="select"</formula>
    </cfRule>
  </conditionalFormatting>
  <conditionalFormatting sqref="B3">
    <cfRule type="expression" dxfId="160" priority="101">
      <formula>$F$188="unselect"</formula>
    </cfRule>
    <cfRule type="expression" dxfId="159" priority="102">
      <formula>AND($F$188="select",$F$190="select")</formula>
    </cfRule>
    <cfRule type="expression" dxfId="158" priority="103">
      <formula>$F$188="select"</formula>
    </cfRule>
  </conditionalFormatting>
  <conditionalFormatting sqref="B9:B10">
    <cfRule type="expression" dxfId="157" priority="98">
      <formula>$F$188="unselect"</formula>
    </cfRule>
    <cfRule type="expression" dxfId="156" priority="99">
      <formula>AND($F$188="select",$F$190="select")</formula>
    </cfRule>
    <cfRule type="expression" dxfId="155" priority="100">
      <formula>$F$188="select"</formula>
    </cfRule>
  </conditionalFormatting>
  <conditionalFormatting sqref="D17 F17 F19 D19 H19 H17">
    <cfRule type="expression" dxfId="154" priority="68">
      <formula>AND($D$21=0,$D$23=0)</formula>
    </cfRule>
  </conditionalFormatting>
  <conditionalFormatting sqref="B13">
    <cfRule type="expression" dxfId="153" priority="65">
      <formula>$F$188="unselect"</formula>
    </cfRule>
    <cfRule type="expression" dxfId="152" priority="66">
      <formula>AND($F$188="select",$F$190="select")</formula>
    </cfRule>
    <cfRule type="expression" dxfId="151" priority="67">
      <formula>$F$188="select"</formula>
    </cfRule>
  </conditionalFormatting>
  <conditionalFormatting sqref="B11">
    <cfRule type="expression" dxfId="150" priority="62">
      <formula>$F$188="unselect"</formula>
    </cfRule>
    <cfRule type="expression" dxfId="149" priority="63">
      <formula>AND($F$188="select",$F$190="select")</formula>
    </cfRule>
    <cfRule type="expression" dxfId="148" priority="64">
      <formula>$F$188="select"</formula>
    </cfRule>
  </conditionalFormatting>
  <conditionalFormatting sqref="B7">
    <cfRule type="expression" dxfId="147" priority="59">
      <formula>$F$188="unselect"</formula>
    </cfRule>
    <cfRule type="expression" dxfId="146" priority="60">
      <formula>AND($F$188="select",$F$190="select")</formula>
    </cfRule>
    <cfRule type="expression" dxfId="145" priority="61">
      <formula>$F$188="select"</formula>
    </cfRule>
  </conditionalFormatting>
  <conditionalFormatting sqref="D25">
    <cfRule type="expression" dxfId="144" priority="53">
      <formula>$D$23=0</formula>
    </cfRule>
  </conditionalFormatting>
  <conditionalFormatting sqref="H19">
    <cfRule type="expression" dxfId="143" priority="48">
      <formula>$D$17=0</formula>
    </cfRule>
  </conditionalFormatting>
  <conditionalFormatting sqref="H21">
    <cfRule type="expression" dxfId="142" priority="47">
      <formula>$D$17=0</formula>
    </cfRule>
  </conditionalFormatting>
  <conditionalFormatting sqref="H21">
    <cfRule type="expression" dxfId="141" priority="46">
      <formula>AND($D$21=0,$D$23=0)</formula>
    </cfRule>
  </conditionalFormatting>
  <conditionalFormatting sqref="H23">
    <cfRule type="expression" dxfId="140" priority="41">
      <formula>$D$17=0</formula>
    </cfRule>
  </conditionalFormatting>
  <conditionalFormatting sqref="H23">
    <cfRule type="expression" dxfId="139" priority="40">
      <formula>AND($D$21=0,$D$23=0)</formula>
    </cfRule>
  </conditionalFormatting>
  <conditionalFormatting sqref="H25">
    <cfRule type="expression" dxfId="138" priority="35">
      <formula>$D$17=0</formula>
    </cfRule>
  </conditionalFormatting>
  <conditionalFormatting sqref="H25">
    <cfRule type="expression" dxfId="137" priority="34">
      <formula>AND($D$21=0,$D$23=0)</formula>
    </cfRule>
  </conditionalFormatting>
  <conditionalFormatting sqref="H17">
    <cfRule type="expression" dxfId="136" priority="33">
      <formula>$D$19=0</formula>
    </cfRule>
  </conditionalFormatting>
  <conditionalFormatting sqref="H17">
    <cfRule type="expression" dxfId="135" priority="32">
      <formula>$D$17=0</formula>
    </cfRule>
  </conditionalFormatting>
  <conditionalFormatting sqref="H17:H25">
    <cfRule type="dataBar" priority="15">
      <dataBar>
        <cfvo type="num" val="0"/>
        <cfvo type="num" val="1"/>
        <color rgb="FF638EC6"/>
      </dataBar>
      <extLst>
        <ext xmlns:x14="http://schemas.microsoft.com/office/spreadsheetml/2009/9/main" uri="{B025F937-C7B1-47D3-B67F-A62EFF666E3E}">
          <x14:id>{D4666D52-5E06-4469-918F-0421D02BC210}</x14:id>
        </ext>
      </extLst>
    </cfRule>
  </conditionalFormatting>
  <conditionalFormatting sqref="C5">
    <cfRule type="expression" dxfId="134" priority="4">
      <formula>$F$188="unselect"</formula>
    </cfRule>
    <cfRule type="expression" dxfId="133" priority="5">
      <formula>AND($F$188="select",$F$190="select")</formula>
    </cfRule>
    <cfRule type="expression" dxfId="132" priority="6">
      <formula>$F$188="select"</formula>
    </cfRule>
  </conditionalFormatting>
  <conditionalFormatting sqref="B5">
    <cfRule type="expression" dxfId="131" priority="1">
      <formula>$F$188="unselect"</formula>
    </cfRule>
    <cfRule type="expression" dxfId="130" priority="2">
      <formula>AND($F$188="select",$F$190="select")</formula>
    </cfRule>
    <cfRule type="expression" dxfId="129" priority="3">
      <formula>$F$188="select"</formula>
    </cfRule>
  </conditionalFormatting>
  <dataValidations count="1">
    <dataValidation allowBlank="1" showInputMessage="1" showErrorMessage="1" prompt="Fill in information here." sqref="D14:J14"/>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dataBar" id="{D4666D52-5E06-4469-918F-0421D02BC210}">
            <x14:dataBar minLength="0" maxLength="100">
              <x14:cfvo type="num">
                <xm:f>0</xm:f>
              </x14:cfvo>
              <x14:cfvo type="num">
                <xm:f>1</xm:f>
              </x14:cfvo>
              <x14:negativeFillColor rgb="FFFF0000"/>
              <x14:axisColor rgb="FF000000"/>
            </x14:dataBar>
          </x14:cfRule>
          <xm:sqref>H17:H25</xm:sqref>
        </x14:conditionalFormatting>
        <x14:conditionalFormatting xmlns:xm="http://schemas.microsoft.com/office/excel/2006/main">
          <x14:cfRule type="containsText" priority="85" operator="containsText" id="{62273F9D-E316-4E5B-90EC-F058E915DEBD}">
            <xm:f>NOT(ISERROR(SEARCH('[RQAT_-_excel_tool_v1_free.xlsx]IOP Parameters Dashboard'!#REF!,B29)))</xm:f>
            <xm:f>'[RQAT_-_excel_tool_v1_free.xlsx]IOP Parameters Dashboard'!#REF!</xm:f>
            <x14:dxf>
              <font>
                <color rgb="FFFF0000"/>
              </font>
            </x14:dxf>
          </x14:cfRule>
          <x14:cfRule type="expression" priority="94" id="{2F51DA96-D3BA-412A-99BA-A739691AAA7F}">
            <xm:f>$B$29='[RQAT_-_excel_tool_v1_free.xlsx]IOP Parameters Dashboard'!#REF!</xm:f>
            <x14:dxf>
              <font>
                <color rgb="FFFFC000"/>
              </font>
            </x14:dxf>
          </x14:cfRule>
          <x14:cfRule type="expression" priority="95" id="{3F025E74-B84B-4742-8B8C-4FB42636694D}">
            <xm:f>$B$29='[RQAT_-_excel_tool_v1_free.xlsx]IOP Parameters Dashboard'!#REF!</xm:f>
            <x14:dxf>
              <font>
                <color rgb="FF92D050"/>
              </font>
            </x14:dxf>
          </x14:cfRule>
          <x14:cfRule type="expression" priority="96" id="{FCF8D6DC-7E49-454C-BB91-6C7022C28CDE}">
            <xm:f>$B$29='[RQAT_-_excel_tool_v1_free.xlsx]IOP Parameters Dashboard'!#REF!</xm:f>
            <x14:dxf>
              <font>
                <color rgb="FF00B050"/>
              </font>
            </x14:dxf>
          </x14:cfRule>
          <xm:sqref>B29:H29</xm:sqref>
        </x14:conditionalFormatting>
        <x14:conditionalFormatting xmlns:xm="http://schemas.microsoft.com/office/excel/2006/main">
          <x14:cfRule type="cellIs" priority="90" operator="between" id="{F007861C-30D4-418B-BFE9-67B0381ADF52}">
            <xm:f>0</xm:f>
            <xm:f>'[RQAT_-_excel_tool_v1_free.xlsx]IOP Parameters Dashboard'!#REF!-0.000000000000001</xm:f>
            <x14:dxf>
              <fill>
                <patternFill>
                  <bgColor rgb="FFFF0000"/>
                </patternFill>
              </fill>
            </x14:dxf>
          </x14:cfRule>
          <x14:cfRule type="cellIs" priority="91" operator="between" id="{A4602ADE-2E8E-4FD2-BD36-46EE65E532E6}">
            <xm:f>'[RQAT_-_excel_tool_v1_free.xlsx]IOP Parameters Dashboard'!#REF!</xm:f>
            <xm:f>'[RQAT_-_excel_tool_v1_free.xlsx]IOP Parameters Dashboard'!#REF!-0.0000000000001</xm:f>
            <x14:dxf>
              <fill>
                <patternFill>
                  <bgColor rgb="FFFFFF99"/>
                </patternFill>
              </fill>
            </x14:dxf>
          </x14:cfRule>
          <x14:cfRule type="cellIs" priority="92" operator="between" id="{6B4D176D-186D-462B-B4A6-E791D435AE25}">
            <xm:f>'[RQAT_-_excel_tool_v1_free.xlsx]IOP Parameters Dashboard'!#REF!</xm:f>
            <xm:f>'[RQAT_-_excel_tool_v1_free.xlsx]IOP Parameters Dashboard'!#REF!-0.0000000000001</xm:f>
            <x14:dxf>
              <fill>
                <patternFill>
                  <bgColor theme="9" tint="0.39994506668294322"/>
                </patternFill>
              </fill>
            </x14:dxf>
          </x14:cfRule>
          <x14:cfRule type="cellIs" priority="93" operator="greaterThanOrEqual" id="{07EDEB7B-BFE3-4EC5-B053-6912F0E0F0C3}">
            <xm:f>'[RQAT_-_excel_tool_v1_free.xlsx]IOP Parameters Dashboard'!#REF!</xm:f>
            <x14:dxf>
              <fill>
                <patternFill>
                  <bgColor rgb="FF00B050"/>
                </patternFill>
              </fill>
            </x14:dxf>
          </x14:cfRule>
          <xm:sqref>D27 H19 H21 H17</xm:sqref>
        </x14:conditionalFormatting>
        <x14:conditionalFormatting xmlns:xm="http://schemas.microsoft.com/office/excel/2006/main">
          <x14:cfRule type="containsText" priority="81" operator="containsText" id="{CC8A6FED-202A-49C8-A71B-F417737E0604}">
            <xm:f>NOT(ISERROR(SEARCH('[RQAT_-_excel_tool_v1_free.xlsx]IOP Parameters Dashboard'!#REF!,J17)))</xm:f>
            <xm:f>'[RQAT_-_excel_tool_v1_free.xlsx]IOP Parameters Dashboard'!#REF!</xm:f>
            <x14:dxf>
              <font>
                <color rgb="FFFF0000"/>
              </font>
            </x14:dxf>
          </x14:cfRule>
          <x14:cfRule type="expression" priority="82" id="{4E2C475C-BCF1-4AF6-8BC7-8BDE530E360D}">
            <xm:f>$B$29='[RQAT_-_excel_tool_v1_free.xlsx]IOP Parameters Dashboard'!#REF!</xm:f>
            <x14:dxf>
              <font>
                <color rgb="FFFFC000"/>
              </font>
            </x14:dxf>
          </x14:cfRule>
          <x14:cfRule type="expression" priority="83" id="{0228C956-9615-4929-B504-25D698B060CE}">
            <xm:f>$B$29='[RQAT_-_excel_tool_v1_free.xlsx]IOP Parameters Dashboard'!#REF!</xm:f>
            <x14:dxf>
              <font>
                <color rgb="FF92D050"/>
              </font>
            </x14:dxf>
          </x14:cfRule>
          <x14:cfRule type="expression" priority="84" id="{1B809ED1-583C-4721-95D9-4EE01C28FE1B}">
            <xm:f>$B$29='[RQAT_-_excel_tool_v1_free.xlsx]IOP Parameters Dashboard'!#REF!</xm:f>
            <x14:dxf>
              <font>
                <color rgb="FF00B050"/>
              </font>
            </x14:dxf>
          </x14:cfRule>
          <xm:sqref>J17</xm:sqref>
        </x14:conditionalFormatting>
        <x14:conditionalFormatting xmlns:xm="http://schemas.microsoft.com/office/excel/2006/main">
          <x14:cfRule type="cellIs" priority="42" operator="between" id="{E8533676-3E8B-4655-8090-37652F2AEABF}">
            <xm:f>0</xm:f>
            <xm:f>'[RQAT_-_excel_tool_v1_free.xlsx]IOP Parameters Dashboard'!#REF!-0.000000000000001</xm:f>
            <x14:dxf>
              <fill>
                <patternFill>
                  <bgColor rgb="FFFF0000"/>
                </patternFill>
              </fill>
            </x14:dxf>
          </x14:cfRule>
          <x14:cfRule type="cellIs" priority="43" operator="between" id="{301B6EB4-1BA8-4370-8EC5-ECB43F07503C}">
            <xm:f>'[RQAT_-_excel_tool_v1_free.xlsx]IOP Parameters Dashboard'!#REF!</xm:f>
            <xm:f>'[RQAT_-_excel_tool_v1_free.xlsx]IOP Parameters Dashboard'!#REF!-0.0000000000001</xm:f>
            <x14:dxf>
              <fill>
                <patternFill>
                  <bgColor rgb="FFFFFF99"/>
                </patternFill>
              </fill>
            </x14:dxf>
          </x14:cfRule>
          <x14:cfRule type="cellIs" priority="44" operator="between" id="{D8136C31-542A-43D1-A46A-709D9F4755F3}">
            <xm:f>'[RQAT_-_excel_tool_v1_free.xlsx]IOP Parameters Dashboard'!#REF!</xm:f>
            <xm:f>'[RQAT_-_excel_tool_v1_free.xlsx]IOP Parameters Dashboard'!#REF!-0.0000000000001</xm:f>
            <x14:dxf>
              <fill>
                <patternFill>
                  <bgColor theme="9" tint="0.39994506668294322"/>
                </patternFill>
              </fill>
            </x14:dxf>
          </x14:cfRule>
          <x14:cfRule type="cellIs" priority="45" operator="greaterThanOrEqual" id="{7CBE3311-D8EB-457D-B116-7A7D5F49CC12}">
            <xm:f>'[RQAT_-_excel_tool_v1_free.xlsx]IOP Parameters Dashboard'!#REF!</xm:f>
            <x14:dxf>
              <fill>
                <patternFill>
                  <bgColor rgb="FF00B050"/>
                </patternFill>
              </fill>
            </x14:dxf>
          </x14:cfRule>
          <xm:sqref>H23</xm:sqref>
        </x14:conditionalFormatting>
        <x14:conditionalFormatting xmlns:xm="http://schemas.microsoft.com/office/excel/2006/main">
          <x14:cfRule type="cellIs" priority="36" operator="between" id="{D96DFDB6-89AB-4B9A-8FED-3369F12E6D67}">
            <xm:f>0</xm:f>
            <xm:f>'[RQAT_-_excel_tool_v1_free.xlsx]IOP Parameters Dashboard'!#REF!-0.000000000000001</xm:f>
            <x14:dxf>
              <fill>
                <patternFill>
                  <bgColor rgb="FFFF0000"/>
                </patternFill>
              </fill>
            </x14:dxf>
          </x14:cfRule>
          <x14:cfRule type="cellIs" priority="37" operator="between" id="{589CE3CC-DEFA-48C6-A1D2-116DCCA45402}">
            <xm:f>'[RQAT_-_excel_tool_v1_free.xlsx]IOP Parameters Dashboard'!#REF!</xm:f>
            <xm:f>'[RQAT_-_excel_tool_v1_free.xlsx]IOP Parameters Dashboard'!#REF!-0.0000000000001</xm:f>
            <x14:dxf>
              <fill>
                <patternFill>
                  <bgColor rgb="FFFFFF99"/>
                </patternFill>
              </fill>
            </x14:dxf>
          </x14:cfRule>
          <x14:cfRule type="cellIs" priority="38" operator="between" id="{BB9DF130-B2E8-47B9-A5DB-8BFF3CD7B8D5}">
            <xm:f>'[RQAT_-_excel_tool_v1_free.xlsx]IOP Parameters Dashboard'!#REF!</xm:f>
            <xm:f>'[RQAT_-_excel_tool_v1_free.xlsx]IOP Parameters Dashboard'!#REF!-0.0000000000001</xm:f>
            <x14:dxf>
              <fill>
                <patternFill>
                  <bgColor theme="9" tint="0.39994506668294322"/>
                </patternFill>
              </fill>
            </x14:dxf>
          </x14:cfRule>
          <x14:cfRule type="cellIs" priority="39" operator="greaterThanOrEqual" id="{45F58019-7FAF-4407-8105-1ABBBDE95E03}">
            <xm:f>'[RQAT_-_excel_tool_v1_free.xlsx]IOP Parameters Dashboard'!#REF!</xm:f>
            <x14:dxf>
              <fill>
                <patternFill>
                  <bgColor rgb="FF00B050"/>
                </patternFill>
              </fill>
            </x14:dxf>
          </x14:cfRule>
          <xm:sqref>H25</xm:sqref>
        </x14:conditionalFormatting>
        <x14:conditionalFormatting xmlns:xm="http://schemas.microsoft.com/office/excel/2006/main">
          <x14:cfRule type="containsText" priority="16" operator="containsText" id="{AA55D9DE-AADD-442E-9F7A-536A1EF9F4A5}">
            <xm:f>NOT(ISERROR(SEARCH('[RQAT_-_excel_tool_v1_free.xlsx]IOP Parameters Dashboard'!#REF!,J25)))</xm:f>
            <xm:f>'[RQAT_-_excel_tool_v1_free.xlsx]IOP Parameters Dashboard'!#REF!</xm:f>
            <x14:dxf>
              <font>
                <color rgb="FFFF0000"/>
              </font>
            </x14:dxf>
          </x14:cfRule>
          <x14:cfRule type="expression" priority="17" id="{FA8445A7-7B53-4C84-B1CA-65C0D5371D5B}">
            <xm:f>$B$29='[RQAT_-_excel_tool_v1_free.xlsx]IOP Parameters Dashboard'!#REF!</xm:f>
            <x14:dxf>
              <font>
                <color rgb="FFFFC000"/>
              </font>
            </x14:dxf>
          </x14:cfRule>
          <x14:cfRule type="expression" priority="18" id="{3B0D470F-F12D-471E-80CB-1F6B96729876}">
            <xm:f>$B$29='[RQAT_-_excel_tool_v1_free.xlsx]IOP Parameters Dashboard'!#REF!</xm:f>
            <x14:dxf>
              <font>
                <color rgb="FF92D050"/>
              </font>
            </x14:dxf>
          </x14:cfRule>
          <x14:cfRule type="expression" priority="19" id="{D00D1094-F214-4979-8BCD-E530B140A401}">
            <xm:f>$B$29='[RQAT_-_excel_tool_v1_free.xlsx]IOP Parameters Dashboard'!#REF!</xm:f>
            <x14:dxf>
              <font>
                <color rgb="FF00B050"/>
              </font>
            </x14:dxf>
          </x14:cfRule>
          <xm:sqref>J25</xm:sqref>
        </x14:conditionalFormatting>
        <x14:conditionalFormatting xmlns:xm="http://schemas.microsoft.com/office/excel/2006/main">
          <x14:cfRule type="containsText" priority="28" operator="containsText" id="{ED4F4DAC-32B3-474C-9C5C-F316A625C91E}">
            <xm:f>NOT(ISERROR(SEARCH('[RQAT_-_excel_tool_v1_free.xlsx]IOP Parameters Dashboard'!#REF!,J19)))</xm:f>
            <xm:f>'[RQAT_-_excel_tool_v1_free.xlsx]IOP Parameters Dashboard'!#REF!</xm:f>
            <x14:dxf>
              <font>
                <color rgb="FFFF0000"/>
              </font>
            </x14:dxf>
          </x14:cfRule>
          <x14:cfRule type="expression" priority="29" id="{DBDB8D90-7C74-47D6-BF62-1DEE273E950B}">
            <xm:f>$B$29='[RQAT_-_excel_tool_v1_free.xlsx]IOP Parameters Dashboard'!#REF!</xm:f>
            <x14:dxf>
              <font>
                <color rgb="FFFFC000"/>
              </font>
            </x14:dxf>
          </x14:cfRule>
          <x14:cfRule type="expression" priority="30" id="{2C3A0FD3-DCCC-437E-A927-88758F4673A8}">
            <xm:f>$B$29='[RQAT_-_excel_tool_v1_free.xlsx]IOP Parameters Dashboard'!#REF!</xm:f>
            <x14:dxf>
              <font>
                <color rgb="FF92D050"/>
              </font>
            </x14:dxf>
          </x14:cfRule>
          <x14:cfRule type="expression" priority="31" id="{F9740FF5-8C81-4043-8490-CF774D02E624}">
            <xm:f>$B$29='[RQAT_-_excel_tool_v1_free.xlsx]IOP Parameters Dashboard'!#REF!</xm:f>
            <x14:dxf>
              <font>
                <color rgb="FF00B050"/>
              </font>
            </x14:dxf>
          </x14:cfRule>
          <xm:sqref>J19</xm:sqref>
        </x14:conditionalFormatting>
        <x14:conditionalFormatting xmlns:xm="http://schemas.microsoft.com/office/excel/2006/main">
          <x14:cfRule type="containsText" priority="24" operator="containsText" id="{B5D670A5-55E8-4D18-BE01-7454F62D59B2}">
            <xm:f>NOT(ISERROR(SEARCH('[RQAT_-_excel_tool_v1_free.xlsx]IOP Parameters Dashboard'!#REF!,J21)))</xm:f>
            <xm:f>'[RQAT_-_excel_tool_v1_free.xlsx]IOP Parameters Dashboard'!#REF!</xm:f>
            <x14:dxf>
              <font>
                <color rgb="FFFF0000"/>
              </font>
            </x14:dxf>
          </x14:cfRule>
          <x14:cfRule type="expression" priority="25" id="{A09C174F-89ED-42AB-8FB8-4D7817540EB9}">
            <xm:f>$B$29='[RQAT_-_excel_tool_v1_free.xlsx]IOP Parameters Dashboard'!#REF!</xm:f>
            <x14:dxf>
              <font>
                <color rgb="FFFFC000"/>
              </font>
            </x14:dxf>
          </x14:cfRule>
          <x14:cfRule type="expression" priority="26" id="{D889E859-D169-42BA-AA38-96BD1300058A}">
            <xm:f>$B$29='[RQAT_-_excel_tool_v1_free.xlsx]IOP Parameters Dashboard'!#REF!</xm:f>
            <x14:dxf>
              <font>
                <color rgb="FF92D050"/>
              </font>
            </x14:dxf>
          </x14:cfRule>
          <x14:cfRule type="expression" priority="27" id="{1561907D-80D3-4ECC-BB64-53B613CE3FA3}">
            <xm:f>$B$29='[RQAT_-_excel_tool_v1_free.xlsx]IOP Parameters Dashboard'!#REF!</xm:f>
            <x14:dxf>
              <font>
                <color rgb="FF00B050"/>
              </font>
            </x14:dxf>
          </x14:cfRule>
          <xm:sqref>J21</xm:sqref>
        </x14:conditionalFormatting>
        <x14:conditionalFormatting xmlns:xm="http://schemas.microsoft.com/office/excel/2006/main">
          <x14:cfRule type="containsText" priority="20" operator="containsText" id="{A63DE985-D411-4F9E-91D7-2E77A140ACC4}">
            <xm:f>NOT(ISERROR(SEARCH('[RQAT_-_excel_tool_v1_free.xlsx]IOP Parameters Dashboard'!#REF!,J23)))</xm:f>
            <xm:f>'[RQAT_-_excel_tool_v1_free.xlsx]IOP Parameters Dashboard'!#REF!</xm:f>
            <x14:dxf>
              <font>
                <color rgb="FFFF0000"/>
              </font>
            </x14:dxf>
          </x14:cfRule>
          <x14:cfRule type="expression" priority="21" id="{6226FB93-1676-4906-B65D-DA47723F2D9F}">
            <xm:f>$B$29='[RQAT_-_excel_tool_v1_free.xlsx]IOP Parameters Dashboard'!#REF!</xm:f>
            <x14:dxf>
              <font>
                <color rgb="FFFFC000"/>
              </font>
            </x14:dxf>
          </x14:cfRule>
          <x14:cfRule type="expression" priority="22" id="{7C425441-5926-4E2A-8D6A-A80D189FFC26}">
            <xm:f>$B$29='[RQAT_-_excel_tool_v1_free.xlsx]IOP Parameters Dashboard'!#REF!</xm:f>
            <x14:dxf>
              <font>
                <color rgb="FF92D050"/>
              </font>
            </x14:dxf>
          </x14:cfRule>
          <x14:cfRule type="expression" priority="23" id="{3AABA871-A966-4DDF-9032-EFE44427E329}">
            <xm:f>$B$29='[RQAT_-_excel_tool_v1_free.xlsx]IOP Parameters Dashboard'!#REF!</xm:f>
            <x14:dxf>
              <font>
                <color rgb="FF00B050"/>
              </font>
            </x14:dxf>
          </x14:cfRule>
          <xm:sqref>J23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37"/>
  <sheetViews>
    <sheetView showRowColHeaders="0" zoomScale="90" zoomScaleNormal="90" workbookViewId="0">
      <selection activeCell="B1" sqref="B1"/>
    </sheetView>
  </sheetViews>
  <sheetFormatPr defaultRowHeight="14.5" x14ac:dyDescent="0.35"/>
  <cols>
    <col min="1" max="1" width="4.6328125" style="14" customWidth="1"/>
    <col min="2" max="2" width="40.7265625" style="14" customWidth="1"/>
    <col min="3" max="3" width="1.81640625" style="14" customWidth="1"/>
    <col min="4" max="4" width="12.81640625" style="14" customWidth="1"/>
    <col min="5" max="5" width="1.453125" style="14" customWidth="1"/>
    <col min="6" max="6" width="12.81640625" style="14" customWidth="1"/>
    <col min="7" max="7" width="1.453125" style="14" customWidth="1"/>
    <col min="8" max="8" width="14.26953125" style="14" customWidth="1"/>
    <col min="9" max="9" width="1.453125" style="14" customWidth="1"/>
    <col min="10" max="10" width="55.6328125" style="14" customWidth="1"/>
    <col min="11" max="16384" width="8.7265625" style="14"/>
  </cols>
  <sheetData>
    <row r="1" spans="1:16" customFormat="1" ht="18.5" x14ac:dyDescent="0.35">
      <c r="A1" s="18"/>
      <c r="B1" s="20" t="s">
        <v>311</v>
      </c>
      <c r="C1" s="20"/>
      <c r="D1" s="20"/>
      <c r="E1" s="20"/>
      <c r="F1" s="20"/>
      <c r="G1" s="20"/>
      <c r="H1" s="20"/>
      <c r="I1" s="20"/>
      <c r="J1" s="20"/>
      <c r="K1" s="20"/>
      <c r="L1" s="20"/>
      <c r="M1" s="20"/>
      <c r="N1" s="20"/>
      <c r="O1" s="20"/>
      <c r="P1" s="18"/>
    </row>
    <row r="2" spans="1:16" customFormat="1" x14ac:dyDescent="0.35">
      <c r="A2" s="14"/>
      <c r="B2" s="14"/>
      <c r="C2" s="14"/>
      <c r="D2" s="14"/>
      <c r="E2" s="14"/>
      <c r="F2" s="14"/>
      <c r="G2" s="14"/>
      <c r="H2" s="14"/>
      <c r="I2" s="14"/>
      <c r="J2" s="14"/>
      <c r="K2" s="14"/>
      <c r="L2" s="14"/>
      <c r="M2" s="14"/>
      <c r="N2" s="14"/>
      <c r="O2" s="14"/>
      <c r="P2" s="14"/>
    </row>
    <row r="3" spans="1:16" customFormat="1" x14ac:dyDescent="0.35">
      <c r="A3" s="14"/>
      <c r="B3" s="153" t="s">
        <v>221</v>
      </c>
      <c r="C3" s="2"/>
      <c r="D3" s="327">
        <f>Registration!F5</f>
        <v>0</v>
      </c>
      <c r="E3" s="328"/>
      <c r="F3" s="328"/>
      <c r="G3" s="328"/>
      <c r="H3" s="328"/>
      <c r="I3" s="328"/>
      <c r="J3" s="329"/>
      <c r="K3" s="14"/>
      <c r="L3" s="14"/>
      <c r="M3" s="14"/>
      <c r="N3" s="14"/>
      <c r="O3" s="14"/>
      <c r="P3" s="14"/>
    </row>
    <row r="4" spans="1:16" customFormat="1" ht="6" customHeight="1" x14ac:dyDescent="0.35">
      <c r="A4" s="14"/>
      <c r="B4" s="2"/>
      <c r="C4" s="3"/>
      <c r="D4" s="269"/>
      <c r="E4" s="269"/>
      <c r="F4" s="269"/>
      <c r="G4" s="269"/>
      <c r="H4" s="269"/>
      <c r="I4" s="270"/>
      <c r="J4" s="270"/>
      <c r="K4" s="14"/>
      <c r="L4" s="14"/>
      <c r="M4" s="14"/>
      <c r="N4" s="14"/>
      <c r="O4" s="14"/>
      <c r="P4" s="14"/>
    </row>
    <row r="5" spans="1:16" customFormat="1" x14ac:dyDescent="0.35">
      <c r="A5" s="14"/>
      <c r="B5" s="153" t="s">
        <v>312</v>
      </c>
      <c r="C5" s="2"/>
      <c r="D5" s="336" t="str">
        <f>IF(Registration!F24="",CONCATENATE("Whole IT system"," - ",Registration!F5),CONCATENATE(Registration!F5," - ",Registration!F24))</f>
        <v xml:space="preserve">Whole IT system - </v>
      </c>
      <c r="E5" s="337"/>
      <c r="F5" s="337"/>
      <c r="G5" s="337"/>
      <c r="H5" s="337"/>
      <c r="I5" s="337"/>
      <c r="J5" s="338"/>
      <c r="K5" s="14"/>
      <c r="L5" s="14"/>
      <c r="M5" s="14"/>
      <c r="N5" s="14"/>
      <c r="O5" s="14"/>
      <c r="P5" s="14"/>
    </row>
    <row r="6" spans="1:16" customFormat="1" ht="6" customHeight="1" x14ac:dyDescent="0.35">
      <c r="A6" s="14"/>
      <c r="B6" s="2"/>
      <c r="C6" s="3"/>
      <c r="D6" s="269"/>
      <c r="E6" s="269"/>
      <c r="F6" s="269"/>
      <c r="G6" s="269"/>
      <c r="H6" s="269"/>
      <c r="I6" s="270"/>
      <c r="J6" s="270"/>
      <c r="K6" s="14"/>
      <c r="L6" s="14"/>
      <c r="M6" s="14"/>
      <c r="N6" s="14"/>
      <c r="O6" s="14"/>
      <c r="P6" s="14"/>
    </row>
    <row r="7" spans="1:16" customFormat="1" x14ac:dyDescent="0.35">
      <c r="A7" s="14"/>
      <c r="B7" s="153" t="s">
        <v>222</v>
      </c>
      <c r="C7" s="3"/>
      <c r="D7" s="327" t="str">
        <f>IF(Registration!F7="","",Registration!F7)</f>
        <v/>
      </c>
      <c r="E7" s="328"/>
      <c r="F7" s="328"/>
      <c r="G7" s="328"/>
      <c r="H7" s="328"/>
      <c r="I7" s="328"/>
      <c r="J7" s="329"/>
      <c r="K7" s="14"/>
      <c r="L7" s="14"/>
      <c r="M7" s="14"/>
      <c r="N7" s="14"/>
      <c r="O7" s="14"/>
      <c r="P7" s="14"/>
    </row>
    <row r="8" spans="1:16" customFormat="1" ht="6" customHeight="1" x14ac:dyDescent="0.35">
      <c r="A8" s="14"/>
      <c r="B8" s="2"/>
      <c r="C8" s="3"/>
      <c r="D8" s="269"/>
      <c r="E8" s="269"/>
      <c r="F8" s="269"/>
      <c r="G8" s="269"/>
      <c r="H8" s="269"/>
      <c r="I8" s="270"/>
      <c r="J8" s="270"/>
      <c r="K8" s="14"/>
      <c r="L8" s="14"/>
      <c r="M8" s="14"/>
      <c r="N8" s="14"/>
      <c r="O8" s="14"/>
      <c r="P8" s="14"/>
    </row>
    <row r="9" spans="1:16" customFormat="1" x14ac:dyDescent="0.35">
      <c r="A9" s="14"/>
      <c r="B9" s="153" t="s">
        <v>223</v>
      </c>
      <c r="C9" s="3"/>
      <c r="D9" s="327" t="str">
        <f>IF(Registration!F9="","",Registration!F9)</f>
        <v/>
      </c>
      <c r="E9" s="328"/>
      <c r="F9" s="328"/>
      <c r="G9" s="328"/>
      <c r="H9" s="328"/>
      <c r="I9" s="328"/>
      <c r="J9" s="329"/>
      <c r="K9" s="66"/>
      <c r="L9" s="66"/>
      <c r="M9" s="66"/>
      <c r="N9" s="66"/>
      <c r="O9" s="66"/>
      <c r="P9" s="66"/>
    </row>
    <row r="10" spans="1:16" customFormat="1" ht="6" customHeight="1" x14ac:dyDescent="0.35">
      <c r="A10" s="14"/>
      <c r="B10" s="5"/>
      <c r="C10" s="3"/>
      <c r="D10" s="271"/>
      <c r="E10" s="271"/>
      <c r="F10" s="271"/>
      <c r="G10" s="271"/>
      <c r="H10" s="271"/>
      <c r="I10" s="272"/>
      <c r="J10" s="270"/>
      <c r="K10" s="66"/>
      <c r="L10" s="66"/>
      <c r="M10" s="66"/>
      <c r="N10" s="66"/>
      <c r="O10" s="66"/>
      <c r="P10" s="66"/>
    </row>
    <row r="11" spans="1:16" customFormat="1" x14ac:dyDescent="0.35">
      <c r="A11" s="14"/>
      <c r="B11" s="153" t="s">
        <v>224</v>
      </c>
      <c r="C11" s="3"/>
      <c r="D11" s="327" t="str">
        <f>IF(Registration!F11="","",Registration!F11)</f>
        <v/>
      </c>
      <c r="E11" s="328"/>
      <c r="F11" s="328"/>
      <c r="G11" s="328"/>
      <c r="H11" s="328"/>
      <c r="I11" s="328"/>
      <c r="J11" s="329"/>
      <c r="K11" s="66"/>
      <c r="L11" s="66"/>
      <c r="M11" s="66"/>
      <c r="N11" s="66"/>
      <c r="O11" s="66"/>
      <c r="P11" s="66"/>
    </row>
    <row r="12" spans="1:16" customFormat="1" ht="6" customHeight="1" x14ac:dyDescent="0.35">
      <c r="A12" s="14"/>
      <c r="B12" s="2"/>
      <c r="C12" s="3"/>
      <c r="D12" s="269"/>
      <c r="E12" s="269"/>
      <c r="F12" s="269"/>
      <c r="G12" s="269"/>
      <c r="H12" s="269"/>
      <c r="I12" s="270"/>
      <c r="J12" s="270"/>
      <c r="K12" s="14"/>
      <c r="L12" s="14"/>
      <c r="M12" s="14"/>
      <c r="N12" s="14"/>
      <c r="O12" s="14"/>
      <c r="P12" s="14"/>
    </row>
    <row r="13" spans="1:16" customFormat="1" x14ac:dyDescent="0.35">
      <c r="A13" s="14"/>
      <c r="B13" s="153" t="s">
        <v>228</v>
      </c>
      <c r="C13" s="3"/>
      <c r="D13" s="327" t="str">
        <f>IF(Registration!F13="","",Registration!F13)</f>
        <v/>
      </c>
      <c r="E13" s="328"/>
      <c r="F13" s="328"/>
      <c r="G13" s="328"/>
      <c r="H13" s="328"/>
      <c r="I13" s="328"/>
      <c r="J13" s="329"/>
      <c r="K13" s="66"/>
      <c r="L13" s="66"/>
      <c r="M13" s="66"/>
      <c r="N13" s="66"/>
      <c r="O13" s="66"/>
      <c r="P13" s="66"/>
    </row>
    <row r="14" spans="1:16" customFormat="1" x14ac:dyDescent="0.35">
      <c r="A14" s="14"/>
      <c r="B14" s="2"/>
      <c r="C14" s="154"/>
      <c r="D14" s="155"/>
      <c r="E14" s="156"/>
      <c r="F14" s="156"/>
      <c r="G14" s="156"/>
      <c r="H14" s="157"/>
      <c r="I14" s="14"/>
      <c r="J14" s="14"/>
      <c r="K14" s="66"/>
      <c r="L14" s="66"/>
      <c r="M14" s="66"/>
      <c r="N14" s="66"/>
      <c r="O14" s="66"/>
      <c r="P14" s="66"/>
    </row>
    <row r="15" spans="1:16" customFormat="1" ht="29" x14ac:dyDescent="0.35">
      <c r="A15" s="14"/>
      <c r="B15" s="158"/>
      <c r="C15" s="66"/>
      <c r="D15" s="159" t="s">
        <v>193</v>
      </c>
      <c r="E15" s="160"/>
      <c r="F15" s="159" t="s">
        <v>225</v>
      </c>
      <c r="G15" s="160"/>
      <c r="H15" s="159" t="s">
        <v>177</v>
      </c>
      <c r="I15" s="161"/>
      <c r="J15" s="231" t="s">
        <v>226</v>
      </c>
      <c r="K15" s="235"/>
      <c r="L15" s="236"/>
      <c r="M15" s="236"/>
      <c r="N15" s="236"/>
      <c r="O15" s="237"/>
      <c r="P15" s="5"/>
    </row>
    <row r="16" spans="1:16" customFormat="1" x14ac:dyDescent="0.35">
      <c r="A16" s="14"/>
      <c r="B16" s="162"/>
      <c r="C16" s="66"/>
      <c r="D16" s="219"/>
      <c r="E16" s="66"/>
      <c r="F16" s="219"/>
      <c r="G16" s="66"/>
      <c r="H16" s="219"/>
      <c r="I16" s="14"/>
      <c r="J16" s="222"/>
      <c r="K16" s="233"/>
      <c r="L16" s="219"/>
      <c r="M16" s="219"/>
      <c r="N16" s="219"/>
      <c r="O16" s="234"/>
      <c r="P16" s="219"/>
    </row>
    <row r="17" spans="1:16" customFormat="1" ht="50" customHeight="1" x14ac:dyDescent="0.35">
      <c r="A17" s="14"/>
      <c r="B17" s="172" t="s">
        <v>0</v>
      </c>
      <c r="C17" s="66"/>
      <c r="D17" s="164">
        <f>'Parameters Dashboard'!H6</f>
        <v>20</v>
      </c>
      <c r="E17" s="165"/>
      <c r="F17" s="166">
        <f>'Calculation Dashboard'!AI8</f>
        <v>0</v>
      </c>
      <c r="G17" s="92"/>
      <c r="H17" s="167">
        <f>F17/D17</f>
        <v>0</v>
      </c>
      <c r="I17" s="66"/>
      <c r="J17" s="238" t="str">
        <f>IF(H17&gt;='Parameters Dashboard'!H47,'Parameters Dashboard'!J47,IF(H17&gt;='Parameters Dashboard'!H48,'Parameters Dashboard'!J48,IF(H17&gt;='Parameters Dashboard'!H49,'Parameters Dashboard'!J49,IF(H17&gt;'Parameters Dashboard'!H50,'Parameters Dashboard'!J50,"Key area currenlty not addressed"))))</f>
        <v>Key area currenlty not addressed</v>
      </c>
      <c r="K17" s="66"/>
      <c r="L17" s="66"/>
      <c r="M17" s="66"/>
      <c r="N17" s="66"/>
      <c r="O17" s="163"/>
      <c r="P17" s="66"/>
    </row>
    <row r="18" spans="1:16" customFormat="1" ht="4" customHeight="1" x14ac:dyDescent="0.45">
      <c r="A18" s="14"/>
      <c r="B18" s="173"/>
      <c r="C18" s="66"/>
      <c r="D18" s="165"/>
      <c r="E18" s="165"/>
      <c r="F18" s="165"/>
      <c r="G18" s="92"/>
      <c r="H18" s="92"/>
      <c r="I18" s="168"/>
      <c r="J18" s="232"/>
      <c r="K18" s="168"/>
      <c r="L18" s="66"/>
      <c r="M18" s="66"/>
      <c r="N18" s="66"/>
      <c r="O18" s="163"/>
      <c r="P18" s="14"/>
    </row>
    <row r="19" spans="1:16" customFormat="1" ht="50" customHeight="1" x14ac:dyDescent="0.35">
      <c r="A19" s="14"/>
      <c r="B19" s="174" t="s">
        <v>2</v>
      </c>
      <c r="C19" s="66"/>
      <c r="D19" s="164">
        <f>'Parameters Dashboard'!H7</f>
        <v>25</v>
      </c>
      <c r="E19" s="165"/>
      <c r="F19" s="166">
        <f>'Calculation Dashboard'!AI16</f>
        <v>0</v>
      </c>
      <c r="G19" s="92"/>
      <c r="H19" s="167">
        <f>F19/D19</f>
        <v>0</v>
      </c>
      <c r="I19" s="66"/>
      <c r="J19" s="238" t="str">
        <f>IF(H19&gt;='Parameters Dashboard'!H47,'Parameters Dashboard'!J47,IF(H19&gt;='Parameters Dashboard'!H48,'Parameters Dashboard'!J48,IF(H19&gt;='Parameters Dashboard'!H49,'Parameters Dashboard'!J49,IF(H19&gt;'Parameters Dashboard'!H50,'Parameters Dashboard'!J50,"Key area currenlty not addressed"))))</f>
        <v>Key area currenlty not addressed</v>
      </c>
      <c r="K19" s="66"/>
      <c r="L19" s="66"/>
      <c r="M19" s="66"/>
      <c r="N19" s="66"/>
      <c r="O19" s="163"/>
      <c r="P19" s="14"/>
    </row>
    <row r="20" spans="1:16" customFormat="1" ht="4" customHeight="1" x14ac:dyDescent="0.45">
      <c r="A20" s="14"/>
      <c r="B20" s="173"/>
      <c r="C20" s="66"/>
      <c r="D20" s="165"/>
      <c r="E20" s="165"/>
      <c r="F20" s="165"/>
      <c r="G20" s="92"/>
      <c r="H20" s="92"/>
      <c r="I20" s="168"/>
      <c r="J20" s="232"/>
      <c r="K20" s="168"/>
      <c r="L20" s="66"/>
      <c r="M20" s="66"/>
      <c r="N20" s="66"/>
      <c r="O20" s="163"/>
      <c r="P20" s="14"/>
    </row>
    <row r="21" spans="1:16" customFormat="1" ht="50" customHeight="1" x14ac:dyDescent="0.35">
      <c r="A21" s="14"/>
      <c r="B21" s="175" t="s">
        <v>3</v>
      </c>
      <c r="C21" s="66"/>
      <c r="D21" s="164">
        <f>'Parameters Dashboard'!H8</f>
        <v>5</v>
      </c>
      <c r="E21" s="165"/>
      <c r="F21" s="166">
        <f>'Calculation Dashboard'!AI18</f>
        <v>0</v>
      </c>
      <c r="G21" s="92"/>
      <c r="H21" s="167">
        <f>F21/D21</f>
        <v>0</v>
      </c>
      <c r="I21" s="66"/>
      <c r="J21" s="238" t="str">
        <f>IF(H21&gt;='Parameters Dashboard'!H47,'Parameters Dashboard'!J47,IF(H21&gt;='Parameters Dashboard'!H48,'Parameters Dashboard'!J48,IF(H21&gt;='Parameters Dashboard'!H49,'Parameters Dashboard'!J49,IF(H21&gt;'Parameters Dashboard'!H50,'Parameters Dashboard'!J50,"Key area currenlty not addressed"))))</f>
        <v>Key area currenlty not addressed</v>
      </c>
      <c r="K21" s="66"/>
      <c r="L21" s="66"/>
      <c r="M21" s="66"/>
      <c r="N21" s="66"/>
      <c r="O21" s="163"/>
      <c r="P21" s="14"/>
    </row>
    <row r="22" spans="1:16" customFormat="1" ht="4.5" customHeight="1" x14ac:dyDescent="0.35">
      <c r="A22" s="14"/>
      <c r="B22" s="176"/>
      <c r="C22" s="66"/>
      <c r="D22" s="165"/>
      <c r="E22" s="165"/>
      <c r="F22" s="165"/>
      <c r="G22" s="92"/>
      <c r="H22" s="92"/>
      <c r="I22" s="168"/>
      <c r="J22" s="232"/>
      <c r="K22" s="168"/>
      <c r="L22" s="66"/>
      <c r="M22" s="66"/>
      <c r="N22" s="66"/>
      <c r="O22" s="163"/>
      <c r="P22" s="14"/>
    </row>
    <row r="23" spans="1:16" customFormat="1" ht="50" customHeight="1" x14ac:dyDescent="0.35">
      <c r="A23" s="14"/>
      <c r="B23" s="177" t="s">
        <v>4</v>
      </c>
      <c r="C23" s="66"/>
      <c r="D23" s="164">
        <f>'Parameters Dashboard'!H9</f>
        <v>42</v>
      </c>
      <c r="E23" s="165"/>
      <c r="F23" s="166">
        <f>'Calculation Dashboard'!AI23</f>
        <v>0</v>
      </c>
      <c r="G23" s="92"/>
      <c r="H23" s="167">
        <f>F23/D23</f>
        <v>0</v>
      </c>
      <c r="I23" s="66"/>
      <c r="J23" s="238" t="str">
        <f>IF(H23&gt;='Parameters Dashboard'!H47,'Parameters Dashboard'!J47,IF(H23&gt;='Parameters Dashboard'!H48,'Parameters Dashboard'!J48,IF(H23&gt;='Parameters Dashboard'!H49,'Parameters Dashboard'!J49,IF(H23&gt;'Parameters Dashboard'!H50,'Parameters Dashboard'!J50,"Key area currenlty not addressed"))))</f>
        <v>Key area currenlty not addressed</v>
      </c>
      <c r="K23" s="66"/>
      <c r="L23" s="66"/>
      <c r="M23" s="66"/>
      <c r="N23" s="66"/>
      <c r="O23" s="163"/>
      <c r="P23" s="14"/>
    </row>
    <row r="24" spans="1:16" customFormat="1" ht="4.5" customHeight="1" x14ac:dyDescent="0.35">
      <c r="A24" s="14"/>
      <c r="B24" s="178"/>
      <c r="C24" s="66"/>
      <c r="D24" s="92"/>
      <c r="E24" s="92"/>
      <c r="F24" s="92"/>
      <c r="G24" s="92"/>
      <c r="H24" s="92"/>
      <c r="I24" s="168"/>
      <c r="J24" s="222"/>
      <c r="K24" s="168"/>
      <c r="L24" s="66"/>
      <c r="M24" s="66"/>
      <c r="N24" s="66"/>
      <c r="O24" s="163"/>
      <c r="P24" s="14"/>
    </row>
    <row r="25" spans="1:16" customFormat="1" ht="50" customHeight="1" x14ac:dyDescent="0.35">
      <c r="A25" s="14"/>
      <c r="B25" s="177" t="s">
        <v>176</v>
      </c>
      <c r="C25" s="66"/>
      <c r="D25" s="164">
        <f>'Parameters Dashboard'!H10</f>
        <v>8</v>
      </c>
      <c r="E25" s="165"/>
      <c r="F25" s="166">
        <f>'Calculation Dashboard'!AI25</f>
        <v>0</v>
      </c>
      <c r="G25" s="92"/>
      <c r="H25" s="167">
        <f>F25/D25</f>
        <v>0</v>
      </c>
      <c r="I25" s="66"/>
      <c r="J25" s="238" t="str">
        <f>IF(H25&gt;='Parameters Dashboard'!H47,'Parameters Dashboard'!J47,IF(H25&gt;='Parameters Dashboard'!H48,'Parameters Dashboard'!J48,IF(H25&gt;='Parameters Dashboard'!H49,'Parameters Dashboard'!J49,IF(H25&gt;'Parameters Dashboard'!H50,'Parameters Dashboard'!J50,"Key area currenlty not addressed"))))</f>
        <v>Key area currenlty not addressed</v>
      </c>
      <c r="K25" s="66"/>
      <c r="L25" s="66"/>
      <c r="M25" s="66"/>
      <c r="N25" s="66"/>
      <c r="O25" s="163"/>
      <c r="P25" s="14"/>
    </row>
    <row r="26" spans="1:16" customFormat="1" x14ac:dyDescent="0.35">
      <c r="A26" s="14"/>
      <c r="B26" s="169"/>
      <c r="C26" s="66"/>
      <c r="D26" s="92"/>
      <c r="E26" s="92"/>
      <c r="F26" s="92"/>
      <c r="G26" s="92"/>
      <c r="H26" s="92"/>
      <c r="I26" s="66"/>
      <c r="J26" s="222"/>
      <c r="K26" s="168"/>
      <c r="L26" s="66"/>
      <c r="M26" s="66"/>
      <c r="N26" s="66"/>
      <c r="O26" s="163"/>
      <c r="P26" s="14"/>
    </row>
    <row r="27" spans="1:16" customFormat="1" ht="15.5" x14ac:dyDescent="0.35">
      <c r="A27" s="14"/>
      <c r="B27" s="179" t="s">
        <v>227</v>
      </c>
      <c r="C27" s="170"/>
      <c r="D27" s="325">
        <f>SUM(F17:F25)/100</f>
        <v>0</v>
      </c>
      <c r="E27" s="325"/>
      <c r="F27" s="325"/>
      <c r="G27" s="325"/>
      <c r="H27" s="325"/>
      <c r="I27" s="244"/>
      <c r="J27" s="333" t="s">
        <v>310</v>
      </c>
      <c r="K27" s="241"/>
      <c r="L27" s="240"/>
      <c r="M27" s="240"/>
      <c r="N27" s="240"/>
      <c r="O27" s="242"/>
      <c r="P27" s="14"/>
    </row>
    <row r="28" spans="1:16" customFormat="1" x14ac:dyDescent="0.35">
      <c r="A28" s="14"/>
      <c r="B28" s="162"/>
      <c r="C28" s="66"/>
      <c r="D28" s="66"/>
      <c r="E28" s="66"/>
      <c r="F28" s="66"/>
      <c r="G28" s="66"/>
      <c r="H28" s="66"/>
      <c r="I28" s="66"/>
      <c r="J28" s="334"/>
      <c r="K28" s="66"/>
      <c r="L28" s="66"/>
      <c r="M28" s="66"/>
      <c r="N28" s="66"/>
      <c r="O28" s="163"/>
      <c r="P28" s="14"/>
    </row>
    <row r="29" spans="1:16" customFormat="1" ht="50" customHeight="1" x14ac:dyDescent="0.35">
      <c r="A29" s="14"/>
      <c r="B29" s="326" t="str">
        <f>IF(D27&gt;='Parameters Dashboard'!H47,'Parameters Dashboard'!I47,IF(D27&gt;='Parameters Dashboard'!H48,'Parameters Dashboard'!I48,IF(D27&gt;='Parameters Dashboard'!H49,'Parameters Dashboard'!I49,IF(D27&gt;'Parameters Dashboard'!H50,'Parameters Dashboard'!I50,"Reusability Assessment to be started"))))</f>
        <v>Reusability Assessment to be started</v>
      </c>
      <c r="C29" s="326"/>
      <c r="D29" s="326"/>
      <c r="E29" s="326"/>
      <c r="F29" s="326"/>
      <c r="G29" s="326"/>
      <c r="H29" s="326"/>
      <c r="I29" s="66"/>
      <c r="J29" s="335"/>
      <c r="K29" s="66"/>
      <c r="L29" s="66"/>
      <c r="M29" s="66"/>
      <c r="N29" s="66"/>
      <c r="O29" s="163"/>
      <c r="P29" s="14"/>
    </row>
    <row r="30" spans="1:16" customFormat="1" x14ac:dyDescent="0.35">
      <c r="A30" s="14"/>
      <c r="B30" s="243"/>
      <c r="C30" s="170"/>
      <c r="D30" s="170"/>
      <c r="E30" s="170"/>
      <c r="F30" s="170"/>
      <c r="G30" s="170"/>
      <c r="H30" s="170"/>
      <c r="I30" s="170"/>
      <c r="J30" s="170"/>
      <c r="K30" s="170"/>
      <c r="L30" s="170"/>
      <c r="M30" s="170"/>
      <c r="N30" s="170"/>
      <c r="O30" s="171"/>
      <c r="P30" s="14"/>
    </row>
    <row r="31" spans="1:16" customFormat="1" x14ac:dyDescent="0.35">
      <c r="A31" s="14"/>
      <c r="B31" s="14"/>
      <c r="C31" s="14"/>
      <c r="D31" s="14"/>
      <c r="E31" s="14"/>
      <c r="F31" s="14"/>
      <c r="G31" s="14"/>
      <c r="H31" s="14"/>
      <c r="I31" s="14"/>
      <c r="J31" s="14"/>
      <c r="K31" s="14"/>
      <c r="L31" s="14"/>
      <c r="M31" s="14"/>
      <c r="N31" s="14"/>
      <c r="O31" s="14"/>
      <c r="P31" s="14"/>
    </row>
    <row r="32" spans="1:16" customFormat="1" x14ac:dyDescent="0.35">
      <c r="A32" s="14"/>
      <c r="B32" s="14"/>
      <c r="C32" s="14"/>
      <c r="D32" s="14"/>
      <c r="E32" s="14"/>
      <c r="F32" s="14"/>
      <c r="G32" s="14"/>
      <c r="H32" s="14"/>
      <c r="I32" s="14"/>
      <c r="J32" s="14"/>
      <c r="K32" s="14"/>
      <c r="L32" s="14"/>
      <c r="M32" s="14"/>
      <c r="N32" s="14"/>
      <c r="O32" s="14"/>
      <c r="P32" s="14"/>
    </row>
    <row r="33" spans="1:16" customFormat="1" x14ac:dyDescent="0.35">
      <c r="A33" s="14"/>
      <c r="B33" s="14"/>
      <c r="C33" s="14"/>
      <c r="D33" s="14"/>
      <c r="E33" s="14"/>
      <c r="F33" s="14"/>
      <c r="G33" s="14"/>
      <c r="H33" s="14"/>
      <c r="I33" s="14"/>
      <c r="J33" s="14"/>
      <c r="K33" s="14"/>
      <c r="L33" s="14"/>
      <c r="M33" s="14"/>
      <c r="N33" s="14"/>
      <c r="O33" s="14"/>
      <c r="P33" s="14"/>
    </row>
    <row r="34" spans="1:16" customFormat="1" x14ac:dyDescent="0.35">
      <c r="A34" s="14"/>
      <c r="B34" s="14"/>
      <c r="C34" s="14"/>
      <c r="D34" s="14"/>
      <c r="E34" s="14"/>
      <c r="F34" s="14"/>
      <c r="G34" s="14"/>
      <c r="H34" s="14"/>
      <c r="I34" s="14"/>
      <c r="J34" s="14"/>
      <c r="K34" s="14"/>
      <c r="L34" s="14"/>
      <c r="M34" s="14"/>
      <c r="N34" s="14"/>
      <c r="O34" s="14"/>
      <c r="P34" s="14"/>
    </row>
    <row r="35" spans="1:16" customFormat="1" x14ac:dyDescent="0.35">
      <c r="A35" s="14"/>
      <c r="B35" s="14"/>
      <c r="C35" s="14"/>
      <c r="D35" s="14"/>
      <c r="E35" s="14"/>
      <c r="F35" s="14"/>
      <c r="G35" s="14"/>
      <c r="H35" s="14"/>
      <c r="I35" s="14"/>
      <c r="J35" s="14"/>
      <c r="K35" s="14"/>
      <c r="L35" s="14"/>
      <c r="M35" s="14"/>
      <c r="N35" s="14"/>
      <c r="O35" s="14"/>
      <c r="P35" s="14"/>
    </row>
    <row r="36" spans="1:16" customFormat="1" x14ac:dyDescent="0.35">
      <c r="A36" s="14"/>
      <c r="B36" s="14"/>
      <c r="C36" s="14"/>
      <c r="D36" s="14"/>
      <c r="E36" s="14"/>
      <c r="F36" s="14"/>
      <c r="G36" s="14"/>
      <c r="H36" s="14"/>
      <c r="I36" s="14"/>
      <c r="J36" s="14"/>
      <c r="K36" s="14"/>
      <c r="L36" s="14"/>
      <c r="M36" s="14"/>
      <c r="N36" s="14"/>
      <c r="O36" s="14"/>
      <c r="P36" s="14"/>
    </row>
    <row r="37" spans="1:16" customFormat="1" x14ac:dyDescent="0.35">
      <c r="A37" s="14"/>
      <c r="B37" s="14"/>
      <c r="C37" s="14"/>
      <c r="D37" s="14"/>
      <c r="E37" s="14"/>
      <c r="F37" s="14"/>
      <c r="G37" s="14"/>
      <c r="H37" s="14"/>
      <c r="I37" s="14"/>
      <c r="J37" s="14"/>
      <c r="K37" s="14"/>
      <c r="L37" s="14"/>
      <c r="M37" s="14"/>
      <c r="N37" s="14"/>
      <c r="O37" s="14"/>
      <c r="P37" s="14"/>
    </row>
  </sheetData>
  <sheetProtection algorithmName="SHA-512" hashValue="tDwHxgCOb/U1iefvVJh8uhtkraWcTpxlzdiwAvMG+CoGXy1HedLSGGi7WMTYqTzUciynwawK6xil93dMJ2RGdw==" saltValue="qFD9nQeKZ9NZN6JmuI7opQ==" spinCount="100000" sheet="1" objects="1" scenarios="1"/>
  <mergeCells count="9">
    <mergeCell ref="D27:H27"/>
    <mergeCell ref="B29:H29"/>
    <mergeCell ref="D3:J3"/>
    <mergeCell ref="D7:J7"/>
    <mergeCell ref="D9:J9"/>
    <mergeCell ref="D11:J11"/>
    <mergeCell ref="D13:J13"/>
    <mergeCell ref="J27:J29"/>
    <mergeCell ref="D5:J5"/>
  </mergeCells>
  <conditionalFormatting sqref="D17 F17 H17">
    <cfRule type="expression" dxfId="92" priority="103">
      <formula>$D$17=0</formula>
    </cfRule>
  </conditionalFormatting>
  <conditionalFormatting sqref="D19 F19 H19">
    <cfRule type="expression" dxfId="91" priority="104">
      <formula>$D$19=0</formula>
    </cfRule>
  </conditionalFormatting>
  <conditionalFormatting sqref="D21 F21 H21">
    <cfRule type="expression" dxfId="90" priority="105">
      <formula>$D$21=0</formula>
    </cfRule>
  </conditionalFormatting>
  <conditionalFormatting sqref="D23 F23 F25">
    <cfRule type="expression" dxfId="89" priority="106">
      <formula>$D$23=0</formula>
    </cfRule>
  </conditionalFormatting>
  <conditionalFormatting sqref="C3 B14">
    <cfRule type="expression" dxfId="88" priority="120">
      <formula>$F$188="unselect"</formula>
    </cfRule>
    <cfRule type="expression" dxfId="87" priority="121">
      <formula>AND($F$188="select",$F$190="select")</formula>
    </cfRule>
    <cfRule type="expression" dxfId="86" priority="122">
      <formula>$F$188="select"</formula>
    </cfRule>
  </conditionalFormatting>
  <conditionalFormatting sqref="B3">
    <cfRule type="expression" dxfId="85" priority="117">
      <formula>$F$188="unselect"</formula>
    </cfRule>
    <cfRule type="expression" dxfId="84" priority="118">
      <formula>AND($F$188="select",$F$190="select")</formula>
    </cfRule>
    <cfRule type="expression" dxfId="83" priority="119">
      <formula>$F$188="select"</formula>
    </cfRule>
  </conditionalFormatting>
  <conditionalFormatting sqref="B9:B10">
    <cfRule type="expression" dxfId="82" priority="114">
      <formula>$F$188="unselect"</formula>
    </cfRule>
    <cfRule type="expression" dxfId="81" priority="115">
      <formula>AND($F$188="select",$F$190="select")</formula>
    </cfRule>
    <cfRule type="expression" dxfId="80" priority="116">
      <formula>$F$188="select"</formula>
    </cfRule>
  </conditionalFormatting>
  <conditionalFormatting sqref="D17 F17 F19 D19 H19 H17">
    <cfRule type="expression" dxfId="79" priority="97">
      <formula>AND($D$21=0,$D$23=0)</formula>
    </cfRule>
  </conditionalFormatting>
  <conditionalFormatting sqref="B13">
    <cfRule type="expression" dxfId="78" priority="94">
      <formula>$F$188="unselect"</formula>
    </cfRule>
    <cfRule type="expression" dxfId="77" priority="95">
      <formula>AND($F$188="select",$F$190="select")</formula>
    </cfRule>
    <cfRule type="expression" dxfId="76" priority="96">
      <formula>$F$188="select"</formula>
    </cfRule>
  </conditionalFormatting>
  <conditionalFormatting sqref="B11">
    <cfRule type="expression" dxfId="75" priority="91">
      <formula>$F$188="unselect"</formula>
    </cfRule>
    <cfRule type="expression" dxfId="74" priority="92">
      <formula>AND($F$188="select",$F$190="select")</formula>
    </cfRule>
    <cfRule type="expression" dxfId="73" priority="93">
      <formula>$F$188="select"</formula>
    </cfRule>
  </conditionalFormatting>
  <conditionalFormatting sqref="B7">
    <cfRule type="expression" dxfId="72" priority="88">
      <formula>$F$188="unselect"</formula>
    </cfRule>
    <cfRule type="expression" dxfId="71" priority="89">
      <formula>AND($F$188="select",$F$190="select")</formula>
    </cfRule>
    <cfRule type="expression" dxfId="70" priority="90">
      <formula>$F$188="select"</formula>
    </cfRule>
  </conditionalFormatting>
  <conditionalFormatting sqref="D25">
    <cfRule type="expression" dxfId="69" priority="87">
      <formula>$D$23=0</formula>
    </cfRule>
  </conditionalFormatting>
  <conditionalFormatting sqref="H19">
    <cfRule type="expression" dxfId="68" priority="86">
      <formula>$D$17=0</formula>
    </cfRule>
  </conditionalFormatting>
  <conditionalFormatting sqref="H21">
    <cfRule type="expression" dxfId="67" priority="85">
      <formula>$D$17=0</formula>
    </cfRule>
  </conditionalFormatting>
  <conditionalFormatting sqref="H21">
    <cfRule type="expression" dxfId="66" priority="84">
      <formula>AND($D$21=0,$D$23=0)</formula>
    </cfRule>
  </conditionalFormatting>
  <conditionalFormatting sqref="H23">
    <cfRule type="expression" dxfId="65" priority="79">
      <formula>$D$17=0</formula>
    </cfRule>
  </conditionalFormatting>
  <conditionalFormatting sqref="H23">
    <cfRule type="expression" dxfId="64" priority="78">
      <formula>AND($D$21=0,$D$23=0)</formula>
    </cfRule>
  </conditionalFormatting>
  <conditionalFormatting sqref="H25">
    <cfRule type="expression" dxfId="63" priority="73">
      <formula>$D$17=0</formula>
    </cfRule>
  </conditionalFormatting>
  <conditionalFormatting sqref="H25">
    <cfRule type="expression" dxfId="62" priority="72">
      <formula>AND($D$21=0,$D$23=0)</formula>
    </cfRule>
  </conditionalFormatting>
  <conditionalFormatting sqref="H17">
    <cfRule type="expression" dxfId="61" priority="71">
      <formula>$D$19=0</formula>
    </cfRule>
  </conditionalFormatting>
  <conditionalFormatting sqref="H17">
    <cfRule type="expression" dxfId="60" priority="70">
      <formula>$D$17=0</formula>
    </cfRule>
  </conditionalFormatting>
  <conditionalFormatting sqref="H17:H25">
    <cfRule type="dataBar" priority="25">
      <dataBar>
        <cfvo type="num" val="0"/>
        <cfvo type="num" val="1"/>
        <color rgb="FF638EC6"/>
      </dataBar>
      <extLst>
        <ext xmlns:x14="http://schemas.microsoft.com/office/spreadsheetml/2009/9/main" uri="{B025F937-C7B1-47D3-B67F-A62EFF666E3E}">
          <x14:id>{CA815CC0-3571-4AC7-A021-08A808550A83}</x14:id>
        </ext>
      </extLst>
    </cfRule>
    <cfRule type="dataBar" priority="26">
      <dataBar>
        <cfvo type="num" val="0"/>
        <cfvo type="num" val="1"/>
        <color rgb="FF638EC6"/>
      </dataBar>
      <extLst>
        <ext xmlns:x14="http://schemas.microsoft.com/office/spreadsheetml/2009/9/main" uri="{B025F937-C7B1-47D3-B67F-A62EFF666E3E}">
          <x14:id>{35F6E03F-BBE2-4487-BB45-498E6E17CC4A}</x14:id>
        </ext>
      </extLst>
    </cfRule>
    <cfRule type="dataBar" priority="27">
      <dataBar>
        <cfvo type="min"/>
        <cfvo type="max"/>
        <color rgb="FF638EC6"/>
      </dataBar>
      <extLst>
        <ext xmlns:x14="http://schemas.microsoft.com/office/spreadsheetml/2009/9/main" uri="{B025F937-C7B1-47D3-B67F-A62EFF666E3E}">
          <x14:id>{8F3236A6-9E32-4802-B8A0-ACD95DD8A79C}</x14:id>
        </ext>
      </extLst>
    </cfRule>
    <cfRule type="dataBar" priority="28">
      <dataBar>
        <cfvo type="num" val="0"/>
        <cfvo type="num" val="1"/>
        <color rgb="FF008AEF"/>
      </dataBar>
      <extLst>
        <ext xmlns:x14="http://schemas.microsoft.com/office/spreadsheetml/2009/9/main" uri="{B025F937-C7B1-47D3-B67F-A62EFF666E3E}">
          <x14:id>{F46BF801-D48B-4D87-85E2-ADBC8921EA23}</x14:id>
        </ext>
      </extLst>
    </cfRule>
    <cfRule type="dataBar" priority="30">
      <dataBar>
        <cfvo type="num" val="0"/>
        <cfvo type="num" val="10"/>
        <color rgb="FF008AEF"/>
      </dataBar>
      <extLst>
        <ext xmlns:x14="http://schemas.microsoft.com/office/spreadsheetml/2009/9/main" uri="{B025F937-C7B1-47D3-B67F-A62EFF666E3E}">
          <x14:id>{21FB787B-D7C7-4F88-B550-7065DEE01044}</x14:id>
        </ext>
      </extLst>
    </cfRule>
    <cfRule type="dataBar" priority="32">
      <dataBar>
        <cfvo type="min"/>
        <cfvo type="max"/>
        <color rgb="FF638EC6"/>
      </dataBar>
      <extLst>
        <ext xmlns:x14="http://schemas.microsoft.com/office/spreadsheetml/2009/9/main" uri="{B025F937-C7B1-47D3-B67F-A62EFF666E3E}">
          <x14:id>{0A8439BC-2569-4F35-980A-D1BF196CDF79}</x14:id>
        </ext>
      </extLst>
    </cfRule>
    <cfRule type="dataBar" priority="33">
      <dataBar>
        <cfvo type="min"/>
        <cfvo type="max"/>
        <color rgb="FF008AEF"/>
      </dataBar>
      <extLst>
        <ext xmlns:x14="http://schemas.microsoft.com/office/spreadsheetml/2009/9/main" uri="{B025F937-C7B1-47D3-B67F-A62EFF666E3E}">
          <x14:id>{3C361248-44F3-4011-991F-AB8DBB1B667B}</x14:id>
        </ext>
      </extLst>
    </cfRule>
  </conditionalFormatting>
  <conditionalFormatting sqref="H21">
    <cfRule type="expression" dxfId="59" priority="20">
      <formula>$D$17=0</formula>
    </cfRule>
  </conditionalFormatting>
  <conditionalFormatting sqref="H21">
    <cfRule type="expression" dxfId="58" priority="19">
      <formula>AND($D$21=0,$D$23=0)</formula>
    </cfRule>
  </conditionalFormatting>
  <conditionalFormatting sqref="H19">
    <cfRule type="expression" dxfId="57" priority="14">
      <formula>$D$17=0</formula>
    </cfRule>
  </conditionalFormatting>
  <conditionalFormatting sqref="H19">
    <cfRule type="expression" dxfId="56" priority="13">
      <formula>AND($D$21=0,$D$23=0)</formula>
    </cfRule>
  </conditionalFormatting>
  <conditionalFormatting sqref="H17">
    <cfRule type="expression" dxfId="55" priority="8">
      <formula>$D$17=0</formula>
    </cfRule>
  </conditionalFormatting>
  <conditionalFormatting sqref="H17">
    <cfRule type="expression" dxfId="54" priority="7">
      <formula>AND($D$21=0,$D$23=0)</formula>
    </cfRule>
  </conditionalFormatting>
  <conditionalFormatting sqref="C5">
    <cfRule type="expression" dxfId="53" priority="4">
      <formula>$F$188="unselect"</formula>
    </cfRule>
    <cfRule type="expression" dxfId="52" priority="5">
      <formula>AND($F$188="select",$F$190="select")</formula>
    </cfRule>
    <cfRule type="expression" dxfId="51" priority="6">
      <formula>$F$188="select"</formula>
    </cfRule>
  </conditionalFormatting>
  <conditionalFormatting sqref="B5">
    <cfRule type="expression" dxfId="50" priority="1">
      <formula>$F$188="unselect"</formula>
    </cfRule>
    <cfRule type="expression" dxfId="49" priority="2">
      <formula>AND($F$188="select",$F$190="select")</formula>
    </cfRule>
    <cfRule type="expression" dxfId="48" priority="3">
      <formula>$F$188="select"</formula>
    </cfRule>
  </conditionalFormatting>
  <dataValidations count="1">
    <dataValidation allowBlank="1" showInputMessage="1" showErrorMessage="1" prompt="Fill in information here." sqref="D14:J14"/>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dataBar" id="{CA815CC0-3571-4AC7-A021-08A808550A83}">
            <x14:dataBar minLength="0" maxLength="100">
              <x14:cfvo type="num">
                <xm:f>0</xm:f>
              </x14:cfvo>
              <x14:cfvo type="num">
                <xm:f>1</xm:f>
              </x14:cfvo>
              <x14:negativeFillColor rgb="FFFF0000"/>
              <x14:axisColor rgb="FF000000"/>
            </x14:dataBar>
          </x14:cfRule>
          <x14:cfRule type="dataBar" id="{35F6E03F-BBE2-4487-BB45-498E6E17CC4A}">
            <x14:dataBar minLength="0" maxLength="100" gradient="0">
              <x14:cfvo type="num">
                <xm:f>0</xm:f>
              </x14:cfvo>
              <x14:cfvo type="num">
                <xm:f>1</xm:f>
              </x14:cfvo>
              <x14:negativeFillColor rgb="FFFF0000"/>
              <x14:axisColor rgb="FF000000"/>
            </x14:dataBar>
          </x14:cfRule>
          <x14:cfRule type="dataBar" id="{8F3236A6-9E32-4802-B8A0-ACD95DD8A79C}">
            <x14:dataBar minLength="0" maxLength="100">
              <x14:cfvo type="autoMin"/>
              <x14:cfvo type="autoMax"/>
              <x14:negativeFillColor rgb="FFFF0000"/>
              <x14:axisColor rgb="FF000000"/>
            </x14:dataBar>
          </x14:cfRule>
          <x14:cfRule type="dataBar" id="{F46BF801-D48B-4D87-85E2-ADBC8921EA23}">
            <x14:dataBar minLength="0" maxLength="100" border="1" negativeBarBorderColorSameAsPositive="0">
              <x14:cfvo type="num">
                <xm:f>0</xm:f>
              </x14:cfvo>
              <x14:cfvo type="num">
                <xm:f>1</xm:f>
              </x14:cfvo>
              <x14:borderColor rgb="FF008AEF"/>
              <x14:negativeFillColor rgb="FFFF0000"/>
              <x14:negativeBorderColor rgb="FFFF0000"/>
              <x14:axisColor rgb="FF000000"/>
            </x14:dataBar>
          </x14:cfRule>
          <x14:cfRule type="dataBar" id="{21FB787B-D7C7-4F88-B550-7065DEE01044}">
            <x14:dataBar minLength="0" maxLength="100" border="1" negativeBarBorderColorSameAsPositive="0">
              <x14:cfvo type="num">
                <xm:f>0</xm:f>
              </x14:cfvo>
              <x14:cfvo type="num">
                <xm:f>10</xm:f>
              </x14:cfvo>
              <x14:borderColor rgb="FF008AEF"/>
              <x14:negativeFillColor rgb="FFFF0000"/>
              <x14:negativeBorderColor rgb="FFFF0000"/>
              <x14:axisColor rgb="FF000000"/>
            </x14:dataBar>
          </x14:cfRule>
          <x14:cfRule type="dataBar" id="{0A8439BC-2569-4F35-980A-D1BF196CDF79}">
            <x14:dataBar minLength="0" maxLength="100" gradient="0">
              <x14:cfvo type="autoMin"/>
              <x14:cfvo type="autoMax"/>
              <x14:negativeFillColor rgb="FFFF0000"/>
              <x14:axisColor rgb="FF000000"/>
            </x14:dataBar>
          </x14:cfRule>
          <x14:cfRule type="dataBar" id="{3C361248-44F3-4011-991F-AB8DBB1B667B}">
            <x14:dataBar minLength="0" maxLength="100" border="1" negativeBarBorderColorSameAsPositive="0">
              <x14:cfvo type="autoMin"/>
              <x14:cfvo type="autoMax"/>
              <x14:borderColor rgb="FF008AEF"/>
              <x14:negativeFillColor rgb="FFFF0000"/>
              <x14:negativeBorderColor rgb="FFFF0000"/>
              <x14:axisColor rgb="FF000000"/>
            </x14:dataBar>
          </x14:cfRule>
          <xm:sqref>H17:H25</xm:sqref>
        </x14:conditionalFormatting>
        <x14:conditionalFormatting xmlns:xm="http://schemas.microsoft.com/office/excel/2006/main">
          <x14:cfRule type="containsText" priority="102" operator="containsText" id="{F144BB94-C1D3-446B-99B8-33225B56BB4F}">
            <xm:f>NOT(ISERROR(SEARCH('[RQAT_-_excel_tool_v1_free.xlsx]IOP Parameters Dashboard'!#REF!,B29)))</xm:f>
            <xm:f>'[RQAT_-_excel_tool_v1_free.xlsx]IOP Parameters Dashboard'!#REF!</xm:f>
            <x14:dxf>
              <font>
                <color rgb="FFFF0000"/>
              </font>
            </x14:dxf>
          </x14:cfRule>
          <x14:cfRule type="expression" priority="111" id="{7F925FE9-532E-4236-9E97-39B06B96706C}">
            <xm:f>$B$29='[RQAT_-_excel_tool_v1_free.xlsx]IOP Parameters Dashboard'!#REF!</xm:f>
            <x14:dxf>
              <font>
                <color rgb="FFFFC000"/>
              </font>
            </x14:dxf>
          </x14:cfRule>
          <x14:cfRule type="expression" priority="112" id="{1DEC3D58-D915-46F7-9B6C-4E3A31A75497}">
            <xm:f>$B$29='[RQAT_-_excel_tool_v1_free.xlsx]IOP Parameters Dashboard'!#REF!</xm:f>
            <x14:dxf>
              <font>
                <color rgb="FF92D050"/>
              </font>
            </x14:dxf>
          </x14:cfRule>
          <x14:cfRule type="expression" priority="113" id="{D768D814-9D61-42C7-914B-D6DC4429DBC6}">
            <xm:f>$B$29='[RQAT_-_excel_tool_v1_free.xlsx]IOP Parameters Dashboard'!#REF!</xm:f>
            <x14:dxf>
              <font>
                <color rgb="FF00B050"/>
              </font>
            </x14:dxf>
          </x14:cfRule>
          <xm:sqref>B29:H29</xm:sqref>
        </x14:conditionalFormatting>
        <x14:conditionalFormatting xmlns:xm="http://schemas.microsoft.com/office/excel/2006/main">
          <x14:cfRule type="cellIs" priority="107" operator="between" id="{96E839D7-AACC-4550-A38C-3B3676B0468F}">
            <xm:f>0</xm:f>
            <xm:f>'[RQAT_-_excel_tool_v1_free.xlsx]IOP Parameters Dashboard'!#REF!-0.000000000000001</xm:f>
            <x14:dxf>
              <fill>
                <patternFill>
                  <bgColor rgb="FFFF0000"/>
                </patternFill>
              </fill>
            </x14:dxf>
          </x14:cfRule>
          <x14:cfRule type="cellIs" priority="108" operator="between" id="{CB9E2852-DF28-4172-A8E7-C76DB00C75F1}">
            <xm:f>'[RQAT_-_excel_tool_v1_free.xlsx]IOP Parameters Dashboard'!#REF!</xm:f>
            <xm:f>'[RQAT_-_excel_tool_v1_free.xlsx]IOP Parameters Dashboard'!#REF!-0.0000000000001</xm:f>
            <x14:dxf>
              <fill>
                <patternFill>
                  <bgColor rgb="FFFFFF99"/>
                </patternFill>
              </fill>
            </x14:dxf>
          </x14:cfRule>
          <x14:cfRule type="cellIs" priority="109" operator="between" id="{FB4C1794-F8C2-46C4-B875-25345BECE0CE}">
            <xm:f>'[RQAT_-_excel_tool_v1_free.xlsx]IOP Parameters Dashboard'!#REF!</xm:f>
            <xm:f>'[RQAT_-_excel_tool_v1_free.xlsx]IOP Parameters Dashboard'!#REF!-0.0000000000001</xm:f>
            <x14:dxf>
              <fill>
                <patternFill>
                  <bgColor theme="9" tint="0.39994506668294322"/>
                </patternFill>
              </fill>
            </x14:dxf>
          </x14:cfRule>
          <x14:cfRule type="cellIs" priority="110" operator="greaterThanOrEqual" id="{407C895D-CA99-487C-A8E7-6D2E0022E4A0}">
            <xm:f>'[RQAT_-_excel_tool_v1_free.xlsx]IOP Parameters Dashboard'!#REF!</xm:f>
            <x14:dxf>
              <fill>
                <patternFill>
                  <bgColor rgb="FF00B050"/>
                </patternFill>
              </fill>
            </x14:dxf>
          </x14:cfRule>
          <xm:sqref>D27 H19 H21 H17</xm:sqref>
        </x14:conditionalFormatting>
        <x14:conditionalFormatting xmlns:xm="http://schemas.microsoft.com/office/excel/2006/main">
          <x14:cfRule type="cellIs" priority="80" operator="between" id="{87BFFFA4-9365-4584-BF67-0A8D368448FE}">
            <xm:f>0</xm:f>
            <xm:f>'[RQAT_-_excel_tool_v1_free.xlsx]IOP Parameters Dashboard'!#REF!-0.000000000000001</xm:f>
            <x14:dxf>
              <fill>
                <patternFill>
                  <bgColor rgb="FFFF0000"/>
                </patternFill>
              </fill>
            </x14:dxf>
          </x14:cfRule>
          <x14:cfRule type="cellIs" priority="81" operator="between" id="{263093A9-4414-4E9C-BDE0-09AAADD57A9C}">
            <xm:f>'[RQAT_-_excel_tool_v1_free.xlsx]IOP Parameters Dashboard'!#REF!</xm:f>
            <xm:f>'[RQAT_-_excel_tool_v1_free.xlsx]IOP Parameters Dashboard'!#REF!-0.0000000000001</xm:f>
            <x14:dxf>
              <fill>
                <patternFill>
                  <bgColor rgb="FFFFFF99"/>
                </patternFill>
              </fill>
            </x14:dxf>
          </x14:cfRule>
          <x14:cfRule type="cellIs" priority="82" operator="between" id="{23DD5DA8-10D3-499E-80F4-4741EC64238D}">
            <xm:f>'[RQAT_-_excel_tool_v1_free.xlsx]IOP Parameters Dashboard'!#REF!</xm:f>
            <xm:f>'[RQAT_-_excel_tool_v1_free.xlsx]IOP Parameters Dashboard'!#REF!-0.0000000000001</xm:f>
            <x14:dxf>
              <fill>
                <patternFill>
                  <bgColor theme="9" tint="0.39994506668294322"/>
                </patternFill>
              </fill>
            </x14:dxf>
          </x14:cfRule>
          <x14:cfRule type="cellIs" priority="83" operator="greaterThanOrEqual" id="{82E331EF-6721-4148-BFD3-2CFB72FE1894}">
            <xm:f>'[RQAT_-_excel_tool_v1_free.xlsx]IOP Parameters Dashboard'!#REF!</xm:f>
            <x14:dxf>
              <fill>
                <patternFill>
                  <bgColor rgb="FF00B050"/>
                </patternFill>
              </fill>
            </x14:dxf>
          </x14:cfRule>
          <xm:sqref>H23</xm:sqref>
        </x14:conditionalFormatting>
        <x14:conditionalFormatting xmlns:xm="http://schemas.microsoft.com/office/excel/2006/main">
          <x14:cfRule type="cellIs" priority="74" operator="between" id="{2D1D8954-72AD-4E05-BD0E-6ED15488FCF5}">
            <xm:f>0</xm:f>
            <xm:f>'[RQAT_-_excel_tool_v1_free.xlsx]IOP Parameters Dashboard'!#REF!-0.000000000000001</xm:f>
            <x14:dxf>
              <fill>
                <patternFill>
                  <bgColor rgb="FFFF0000"/>
                </patternFill>
              </fill>
            </x14:dxf>
          </x14:cfRule>
          <x14:cfRule type="cellIs" priority="75" operator="between" id="{242F53E7-2AE4-4424-9AA7-1DAAE0212831}">
            <xm:f>'[RQAT_-_excel_tool_v1_free.xlsx]IOP Parameters Dashboard'!#REF!</xm:f>
            <xm:f>'[RQAT_-_excel_tool_v1_free.xlsx]IOP Parameters Dashboard'!#REF!-0.0000000000001</xm:f>
            <x14:dxf>
              <fill>
                <patternFill>
                  <bgColor rgb="FFFFFF99"/>
                </patternFill>
              </fill>
            </x14:dxf>
          </x14:cfRule>
          <x14:cfRule type="cellIs" priority="76" operator="between" id="{FBCE21AB-A64F-455A-9AEA-4BD59888E7B6}">
            <xm:f>'[RQAT_-_excel_tool_v1_free.xlsx]IOP Parameters Dashboard'!#REF!</xm:f>
            <xm:f>'[RQAT_-_excel_tool_v1_free.xlsx]IOP Parameters Dashboard'!#REF!-0.0000000000001</xm:f>
            <x14:dxf>
              <fill>
                <patternFill>
                  <bgColor theme="9" tint="0.39994506668294322"/>
                </patternFill>
              </fill>
            </x14:dxf>
          </x14:cfRule>
          <x14:cfRule type="cellIs" priority="77" operator="greaterThanOrEqual" id="{CA7A1C12-E8A8-469B-85E9-A27EF1E77BC9}">
            <xm:f>'[RQAT_-_excel_tool_v1_free.xlsx]IOP Parameters Dashboard'!#REF!</xm:f>
            <x14:dxf>
              <fill>
                <patternFill>
                  <bgColor rgb="FF00B050"/>
                </patternFill>
              </fill>
            </x14:dxf>
          </x14:cfRule>
          <xm:sqref>H25</xm:sqref>
        </x14:conditionalFormatting>
        <x14:conditionalFormatting xmlns:xm="http://schemas.microsoft.com/office/excel/2006/main">
          <x14:cfRule type="containsText" priority="50" operator="containsText" id="{1B8E3A45-A790-4FA6-911D-E18CCF31D9C5}">
            <xm:f>NOT(ISERROR(SEARCH('[RQAT_-_excel_tool_v1_free.xlsx]IOP Parameters Dashboard'!#REF!,J17)))</xm:f>
            <xm:f>'[RQAT_-_excel_tool_v1_free.xlsx]IOP Parameters Dashboard'!#REF!</xm:f>
            <x14:dxf>
              <font>
                <color rgb="FFFF0000"/>
              </font>
            </x14:dxf>
          </x14:cfRule>
          <x14:cfRule type="expression" priority="51" id="{C8A821DD-D183-4105-95B3-206C6C690FBD}">
            <xm:f>$B$29='[RQAT_-_excel_tool_v1_free.xlsx]IOP Parameters Dashboard'!#REF!</xm:f>
            <x14:dxf>
              <font>
                <color rgb="FFFFC000"/>
              </font>
            </x14:dxf>
          </x14:cfRule>
          <x14:cfRule type="expression" priority="52" id="{D62149A9-097F-49EE-8944-65BE946B9E7C}">
            <xm:f>$B$29='[RQAT_-_excel_tool_v1_free.xlsx]IOP Parameters Dashboard'!#REF!</xm:f>
            <x14:dxf>
              <font>
                <color rgb="FF92D050"/>
              </font>
            </x14:dxf>
          </x14:cfRule>
          <x14:cfRule type="expression" priority="53" id="{1D76466D-961F-4365-B28A-3D9591727246}">
            <xm:f>$B$29='[RQAT_-_excel_tool_v1_free.xlsx]IOP Parameters Dashboard'!#REF!</xm:f>
            <x14:dxf>
              <font>
                <color rgb="FF00B050"/>
              </font>
            </x14:dxf>
          </x14:cfRule>
          <xm:sqref>J17</xm:sqref>
        </x14:conditionalFormatting>
        <x14:conditionalFormatting xmlns:xm="http://schemas.microsoft.com/office/excel/2006/main">
          <x14:cfRule type="containsText" priority="34" operator="containsText" id="{6A7C2CE7-74D1-4EA8-88F2-D645CE399245}">
            <xm:f>NOT(ISERROR(SEARCH('[RQAT_-_excel_tool_v1_free.xlsx]IOP Parameters Dashboard'!#REF!,J25)))</xm:f>
            <xm:f>'[RQAT_-_excel_tool_v1_free.xlsx]IOP Parameters Dashboard'!#REF!</xm:f>
            <x14:dxf>
              <font>
                <color rgb="FFFF0000"/>
              </font>
            </x14:dxf>
          </x14:cfRule>
          <x14:cfRule type="expression" priority="35" id="{14D30FCC-B6F4-4963-A2B2-4C17811ED07A}">
            <xm:f>$B$29='[RQAT_-_excel_tool_v1_free.xlsx]IOP Parameters Dashboard'!#REF!</xm:f>
            <x14:dxf>
              <font>
                <color rgb="FFFFC000"/>
              </font>
            </x14:dxf>
          </x14:cfRule>
          <x14:cfRule type="expression" priority="36" id="{56D26B77-B6F6-4158-A88D-51EF6BBC1719}">
            <xm:f>$B$29='[RQAT_-_excel_tool_v1_free.xlsx]IOP Parameters Dashboard'!#REF!</xm:f>
            <x14:dxf>
              <font>
                <color rgb="FF92D050"/>
              </font>
            </x14:dxf>
          </x14:cfRule>
          <x14:cfRule type="expression" priority="37" id="{5653742A-4197-4BF1-AAEF-D3E2775261DB}">
            <xm:f>$B$29='[RQAT_-_excel_tool_v1_free.xlsx]IOP Parameters Dashboard'!#REF!</xm:f>
            <x14:dxf>
              <font>
                <color rgb="FF00B050"/>
              </font>
            </x14:dxf>
          </x14:cfRule>
          <xm:sqref>J25</xm:sqref>
        </x14:conditionalFormatting>
        <x14:conditionalFormatting xmlns:xm="http://schemas.microsoft.com/office/excel/2006/main">
          <x14:cfRule type="containsText" priority="46" operator="containsText" id="{BDAFC3E5-4291-4AFF-9268-CCEC96CB9E15}">
            <xm:f>NOT(ISERROR(SEARCH('[RQAT_-_excel_tool_v1_free.xlsx]IOP Parameters Dashboard'!#REF!,J19)))</xm:f>
            <xm:f>'[RQAT_-_excel_tool_v1_free.xlsx]IOP Parameters Dashboard'!#REF!</xm:f>
            <x14:dxf>
              <font>
                <color rgb="FFFF0000"/>
              </font>
            </x14:dxf>
          </x14:cfRule>
          <x14:cfRule type="expression" priority="47" id="{B38C99D3-43E7-4EAE-87D2-9985063A6EC5}">
            <xm:f>$B$29='[RQAT_-_excel_tool_v1_free.xlsx]IOP Parameters Dashboard'!#REF!</xm:f>
            <x14:dxf>
              <font>
                <color rgb="FFFFC000"/>
              </font>
            </x14:dxf>
          </x14:cfRule>
          <x14:cfRule type="expression" priority="48" id="{2AE36A23-1049-4B7A-B4D4-38FE6DC9CD32}">
            <xm:f>$B$29='[RQAT_-_excel_tool_v1_free.xlsx]IOP Parameters Dashboard'!#REF!</xm:f>
            <x14:dxf>
              <font>
                <color rgb="FF92D050"/>
              </font>
            </x14:dxf>
          </x14:cfRule>
          <x14:cfRule type="expression" priority="49" id="{33E8D234-F1C1-4F62-BC95-3DFFAC5F7AF4}">
            <xm:f>$B$29='[RQAT_-_excel_tool_v1_free.xlsx]IOP Parameters Dashboard'!#REF!</xm:f>
            <x14:dxf>
              <font>
                <color rgb="FF00B050"/>
              </font>
            </x14:dxf>
          </x14:cfRule>
          <xm:sqref>J19</xm:sqref>
        </x14:conditionalFormatting>
        <x14:conditionalFormatting xmlns:xm="http://schemas.microsoft.com/office/excel/2006/main">
          <x14:cfRule type="containsText" priority="42" operator="containsText" id="{BF42FF2F-9703-4971-AF8D-6B0CB1F3190B}">
            <xm:f>NOT(ISERROR(SEARCH('[RQAT_-_excel_tool_v1_free.xlsx]IOP Parameters Dashboard'!#REF!,J21)))</xm:f>
            <xm:f>'[RQAT_-_excel_tool_v1_free.xlsx]IOP Parameters Dashboard'!#REF!</xm:f>
            <x14:dxf>
              <font>
                <color rgb="FFFF0000"/>
              </font>
            </x14:dxf>
          </x14:cfRule>
          <x14:cfRule type="expression" priority="43" id="{4805D2F7-6713-4EA4-98C9-9731C67062E2}">
            <xm:f>$B$29='[RQAT_-_excel_tool_v1_free.xlsx]IOP Parameters Dashboard'!#REF!</xm:f>
            <x14:dxf>
              <font>
                <color rgb="FFFFC000"/>
              </font>
            </x14:dxf>
          </x14:cfRule>
          <x14:cfRule type="expression" priority="44" id="{4BC50E04-FF00-44B0-B649-51C3D48D679D}">
            <xm:f>$B$29='[RQAT_-_excel_tool_v1_free.xlsx]IOP Parameters Dashboard'!#REF!</xm:f>
            <x14:dxf>
              <font>
                <color rgb="FF92D050"/>
              </font>
            </x14:dxf>
          </x14:cfRule>
          <x14:cfRule type="expression" priority="45" id="{3F55AB51-A640-45A4-A0F2-A16788B9D016}">
            <xm:f>$B$29='[RQAT_-_excel_tool_v1_free.xlsx]IOP Parameters Dashboard'!#REF!</xm:f>
            <x14:dxf>
              <font>
                <color rgb="FF00B050"/>
              </font>
            </x14:dxf>
          </x14:cfRule>
          <xm:sqref>J21</xm:sqref>
        </x14:conditionalFormatting>
        <x14:conditionalFormatting xmlns:xm="http://schemas.microsoft.com/office/excel/2006/main">
          <x14:cfRule type="containsText" priority="38" operator="containsText" id="{E1BBA6B2-264D-4B3E-A463-3F161D2350E4}">
            <xm:f>NOT(ISERROR(SEARCH('[RQAT_-_excel_tool_v1_free.xlsx]IOP Parameters Dashboard'!#REF!,J23)))</xm:f>
            <xm:f>'[RQAT_-_excel_tool_v1_free.xlsx]IOP Parameters Dashboard'!#REF!</xm:f>
            <x14:dxf>
              <font>
                <color rgb="FFFF0000"/>
              </font>
            </x14:dxf>
          </x14:cfRule>
          <x14:cfRule type="expression" priority="39" id="{2BAE00D9-606C-40FC-8F3F-2F879D376FE1}">
            <xm:f>$B$29='[RQAT_-_excel_tool_v1_free.xlsx]IOP Parameters Dashboard'!#REF!</xm:f>
            <x14:dxf>
              <font>
                <color rgb="FFFFC000"/>
              </font>
            </x14:dxf>
          </x14:cfRule>
          <x14:cfRule type="expression" priority="40" id="{237FCBE5-FF21-4A4C-A3A6-F6482AC3851F}">
            <xm:f>$B$29='[RQAT_-_excel_tool_v1_free.xlsx]IOP Parameters Dashboard'!#REF!</xm:f>
            <x14:dxf>
              <font>
                <color rgb="FF92D050"/>
              </font>
            </x14:dxf>
          </x14:cfRule>
          <x14:cfRule type="expression" priority="41" id="{AF41BA26-04D0-43DC-81D9-215DCAFF3465}">
            <xm:f>$B$29='[RQAT_-_excel_tool_v1_free.xlsx]IOP Parameters Dashboard'!#REF!</xm:f>
            <x14:dxf>
              <font>
                <color rgb="FF00B050"/>
              </font>
            </x14:dxf>
          </x14:cfRule>
          <xm:sqref>J23</xm:sqref>
        </x14:conditionalFormatting>
        <x14:conditionalFormatting xmlns:xm="http://schemas.microsoft.com/office/excel/2006/main">
          <x14:cfRule type="cellIs" priority="21" operator="between" id="{76438AA6-0A26-4EC1-8AC0-4259C38021EC}">
            <xm:f>0</xm:f>
            <xm:f>'[RQAT_-_excel_tool_v1_free.xlsx]IOP Parameters Dashboard'!#REF!-0.000000000000001</xm:f>
            <x14:dxf>
              <fill>
                <patternFill>
                  <bgColor rgb="FFFF0000"/>
                </patternFill>
              </fill>
            </x14:dxf>
          </x14:cfRule>
          <x14:cfRule type="cellIs" priority="22" operator="between" id="{224D9115-A151-41C7-A261-20B428171134}">
            <xm:f>'[RQAT_-_excel_tool_v1_free.xlsx]IOP Parameters Dashboard'!#REF!</xm:f>
            <xm:f>'[RQAT_-_excel_tool_v1_free.xlsx]IOP Parameters Dashboard'!#REF!-0.0000000000001</xm:f>
            <x14:dxf>
              <fill>
                <patternFill>
                  <bgColor rgb="FFFFFF99"/>
                </patternFill>
              </fill>
            </x14:dxf>
          </x14:cfRule>
          <x14:cfRule type="cellIs" priority="23" operator="between" id="{9A2D1F22-1015-44BB-BE1E-E166277D9603}">
            <xm:f>'[RQAT_-_excel_tool_v1_free.xlsx]IOP Parameters Dashboard'!#REF!</xm:f>
            <xm:f>'[RQAT_-_excel_tool_v1_free.xlsx]IOP Parameters Dashboard'!#REF!-0.0000000000001</xm:f>
            <x14:dxf>
              <fill>
                <patternFill>
                  <bgColor theme="9" tint="0.39994506668294322"/>
                </patternFill>
              </fill>
            </x14:dxf>
          </x14:cfRule>
          <x14:cfRule type="cellIs" priority="24" operator="greaterThanOrEqual" id="{96AC6652-683A-4C71-8B12-D82A3C3A25CE}">
            <xm:f>'[RQAT_-_excel_tool_v1_free.xlsx]IOP Parameters Dashboard'!#REF!</xm:f>
            <x14:dxf>
              <fill>
                <patternFill>
                  <bgColor rgb="FF00B050"/>
                </patternFill>
              </fill>
            </x14:dxf>
          </x14:cfRule>
          <xm:sqref>H21</xm:sqref>
        </x14:conditionalFormatting>
        <x14:conditionalFormatting xmlns:xm="http://schemas.microsoft.com/office/excel/2006/main">
          <x14:cfRule type="cellIs" priority="15" operator="between" id="{C3D7CC72-6D3D-4417-B6E2-934BCB55BE87}">
            <xm:f>0</xm:f>
            <xm:f>'[RQAT_-_excel_tool_v1_free.xlsx]IOP Parameters Dashboard'!#REF!-0.000000000000001</xm:f>
            <x14:dxf>
              <fill>
                <patternFill>
                  <bgColor rgb="FFFF0000"/>
                </patternFill>
              </fill>
            </x14:dxf>
          </x14:cfRule>
          <x14:cfRule type="cellIs" priority="16" operator="between" id="{1B281C7C-770E-4629-8EFB-36850A77E184}">
            <xm:f>'[RQAT_-_excel_tool_v1_free.xlsx]IOP Parameters Dashboard'!#REF!</xm:f>
            <xm:f>'[RQAT_-_excel_tool_v1_free.xlsx]IOP Parameters Dashboard'!#REF!-0.0000000000001</xm:f>
            <x14:dxf>
              <fill>
                <patternFill>
                  <bgColor rgb="FFFFFF99"/>
                </patternFill>
              </fill>
            </x14:dxf>
          </x14:cfRule>
          <x14:cfRule type="cellIs" priority="17" operator="between" id="{612E4BC4-1944-4D01-977C-3C77428C0621}">
            <xm:f>'[RQAT_-_excel_tool_v1_free.xlsx]IOP Parameters Dashboard'!#REF!</xm:f>
            <xm:f>'[RQAT_-_excel_tool_v1_free.xlsx]IOP Parameters Dashboard'!#REF!-0.0000000000001</xm:f>
            <x14:dxf>
              <fill>
                <patternFill>
                  <bgColor theme="9" tint="0.39994506668294322"/>
                </patternFill>
              </fill>
            </x14:dxf>
          </x14:cfRule>
          <x14:cfRule type="cellIs" priority="18" operator="greaterThanOrEqual" id="{6162A5AD-0525-4F1F-B045-6BE282277180}">
            <xm:f>'[RQAT_-_excel_tool_v1_free.xlsx]IOP Parameters Dashboard'!#REF!</xm:f>
            <x14:dxf>
              <fill>
                <patternFill>
                  <bgColor rgb="FF00B050"/>
                </patternFill>
              </fill>
            </x14:dxf>
          </x14:cfRule>
          <xm:sqref>H19</xm:sqref>
        </x14:conditionalFormatting>
        <x14:conditionalFormatting xmlns:xm="http://schemas.microsoft.com/office/excel/2006/main">
          <x14:cfRule type="cellIs" priority="9" operator="between" id="{CFBEE1F0-402B-4414-B50E-E6F7733C2A64}">
            <xm:f>0</xm:f>
            <xm:f>'[RQAT_-_excel_tool_v1_free.xlsx]IOP Parameters Dashboard'!#REF!-0.000000000000001</xm:f>
            <x14:dxf>
              <fill>
                <patternFill>
                  <bgColor rgb="FFFF0000"/>
                </patternFill>
              </fill>
            </x14:dxf>
          </x14:cfRule>
          <x14:cfRule type="cellIs" priority="10" operator="between" id="{7C03A54C-3AC6-4107-93EC-3F1B2926B3E5}">
            <xm:f>'[RQAT_-_excel_tool_v1_free.xlsx]IOP Parameters Dashboard'!#REF!</xm:f>
            <xm:f>'[RQAT_-_excel_tool_v1_free.xlsx]IOP Parameters Dashboard'!#REF!-0.0000000000001</xm:f>
            <x14:dxf>
              <fill>
                <patternFill>
                  <bgColor rgb="FFFFFF99"/>
                </patternFill>
              </fill>
            </x14:dxf>
          </x14:cfRule>
          <x14:cfRule type="cellIs" priority="11" operator="between" id="{3E086BA9-7ACC-4671-B814-59456E243387}">
            <xm:f>'[RQAT_-_excel_tool_v1_free.xlsx]IOP Parameters Dashboard'!#REF!</xm:f>
            <xm:f>'[RQAT_-_excel_tool_v1_free.xlsx]IOP Parameters Dashboard'!#REF!-0.0000000000001</xm:f>
            <x14:dxf>
              <fill>
                <patternFill>
                  <bgColor theme="9" tint="0.39994506668294322"/>
                </patternFill>
              </fill>
            </x14:dxf>
          </x14:cfRule>
          <x14:cfRule type="cellIs" priority="12" operator="greaterThanOrEqual" id="{0E0811F3-1C0A-48A2-8F80-15446E805912}">
            <xm:f>'[RQAT_-_excel_tool_v1_free.xlsx]IOP Parameters Dashboard'!#REF!</xm:f>
            <x14:dxf>
              <fill>
                <patternFill>
                  <bgColor rgb="FF00B050"/>
                </patternFill>
              </fill>
            </x14:dxf>
          </x14:cfRule>
          <xm:sqref>H17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27"/>
  <sheetViews>
    <sheetView zoomScale="80" zoomScaleNormal="80" workbookViewId="0">
      <selection activeCell="J26" sqref="J26"/>
    </sheetView>
  </sheetViews>
  <sheetFormatPr defaultRowHeight="14.5" x14ac:dyDescent="0.35"/>
  <cols>
    <col min="1" max="1" width="23" style="14" customWidth="1"/>
    <col min="2" max="2" width="11" style="14" customWidth="1"/>
    <col min="3" max="3" width="11.81640625" style="14" customWidth="1"/>
    <col min="4" max="4" width="2.453125" style="14" customWidth="1"/>
    <col min="5" max="5" width="10.453125" style="14" customWidth="1"/>
    <col min="6" max="6" width="10.90625" style="14" customWidth="1"/>
    <col min="7" max="7" width="9.90625" style="14" customWidth="1"/>
    <col min="8" max="9" width="8.7265625" style="14"/>
    <col min="10" max="10" width="9.7265625" style="14" customWidth="1"/>
    <col min="11" max="11" width="2.1796875" style="14" customWidth="1"/>
    <col min="12" max="12" width="8.54296875" style="14" customWidth="1"/>
    <col min="13" max="13" width="8.90625" style="14" customWidth="1"/>
    <col min="14" max="14" width="2.08984375" style="14" customWidth="1"/>
    <col min="15" max="17" width="8.7265625" style="14"/>
    <col min="18" max="18" width="23" style="14" customWidth="1"/>
    <col min="19" max="19" width="11" style="14" customWidth="1"/>
    <col min="20" max="20" width="11.81640625" style="14" customWidth="1"/>
    <col min="21" max="21" width="2.453125" style="14" customWidth="1"/>
    <col min="22" max="22" width="10.453125" style="14" customWidth="1"/>
    <col min="23" max="23" width="10.90625" style="14" customWidth="1"/>
    <col min="24" max="24" width="9.90625" style="14" customWidth="1"/>
    <col min="25" max="28" width="9.26953125" style="14" bestFit="1" customWidth="1"/>
    <col min="29" max="29" width="9.6328125" style="14" customWidth="1"/>
    <col min="30" max="30" width="2.1796875" style="14" customWidth="1"/>
    <col min="31" max="31" width="8.54296875" style="14" customWidth="1"/>
    <col min="32" max="32" width="8.90625" style="14" customWidth="1"/>
    <col min="33" max="33" width="2.08984375" style="14" customWidth="1"/>
    <col min="34" max="16384" width="8.7265625" style="14"/>
  </cols>
  <sheetData>
    <row r="1" spans="1:35" s="221" customFormat="1" ht="25.5" customHeight="1" x14ac:dyDescent="0.35">
      <c r="A1" s="351" t="s">
        <v>195</v>
      </c>
      <c r="B1" s="351"/>
      <c r="C1" s="351"/>
      <c r="D1" s="351"/>
      <c r="E1" s="351"/>
      <c r="F1" s="351"/>
      <c r="G1" s="351"/>
      <c r="H1" s="351"/>
      <c r="I1" s="351"/>
      <c r="J1" s="351"/>
      <c r="K1" s="351"/>
      <c r="L1" s="351"/>
      <c r="M1" s="351"/>
      <c r="N1" s="351"/>
      <c r="O1" s="351"/>
      <c r="P1" s="351"/>
    </row>
    <row r="2" spans="1:35" ht="15" thickBot="1" x14ac:dyDescent="0.4">
      <c r="A2" s="95"/>
      <c r="B2" s="95"/>
      <c r="C2" s="96"/>
      <c r="D2" s="96"/>
      <c r="E2" s="96"/>
      <c r="F2" s="96"/>
      <c r="G2" s="96"/>
      <c r="H2" s="95"/>
      <c r="I2" s="95"/>
      <c r="J2" s="95"/>
      <c r="K2" s="95"/>
      <c r="L2" s="95"/>
      <c r="M2" s="95"/>
      <c r="N2" s="95"/>
      <c r="O2" s="95"/>
      <c r="P2" s="95"/>
      <c r="R2" s="95"/>
      <c r="S2" s="95"/>
      <c r="T2" s="96"/>
      <c r="U2" s="96"/>
      <c r="V2" s="96"/>
      <c r="W2" s="96"/>
      <c r="X2" s="96"/>
      <c r="Y2" s="95"/>
      <c r="Z2" s="95"/>
      <c r="AA2" s="95"/>
      <c r="AB2" s="95"/>
      <c r="AC2" s="95"/>
      <c r="AD2" s="95"/>
      <c r="AE2" s="95"/>
      <c r="AF2" s="95"/>
      <c r="AG2" s="95"/>
      <c r="AH2" s="95"/>
      <c r="AI2" s="95"/>
    </row>
    <row r="3" spans="1:35" ht="18.5" x14ac:dyDescent="0.45">
      <c r="A3" s="352" t="s">
        <v>175</v>
      </c>
      <c r="B3" s="339"/>
      <c r="C3" s="339"/>
      <c r="D3" s="339"/>
      <c r="E3" s="339"/>
      <c r="F3" s="339"/>
      <c r="G3" s="339"/>
      <c r="H3" s="339"/>
      <c r="I3" s="339"/>
      <c r="J3" s="339"/>
      <c r="K3" s="339"/>
      <c r="L3" s="339"/>
      <c r="M3" s="339"/>
      <c r="N3" s="339"/>
      <c r="O3" s="339"/>
      <c r="P3" s="339"/>
      <c r="Q3" s="66"/>
      <c r="R3" s="339" t="s">
        <v>178</v>
      </c>
      <c r="S3" s="339"/>
      <c r="T3" s="339"/>
      <c r="U3" s="339"/>
      <c r="V3" s="339"/>
      <c r="W3" s="339"/>
      <c r="X3" s="339"/>
      <c r="Y3" s="339"/>
      <c r="Z3" s="339"/>
      <c r="AA3" s="339"/>
      <c r="AB3" s="339"/>
      <c r="AC3" s="339"/>
      <c r="AD3" s="339"/>
      <c r="AE3" s="339"/>
      <c r="AF3" s="339"/>
      <c r="AG3" s="339"/>
      <c r="AH3" s="339"/>
      <c r="AI3" s="339"/>
    </row>
    <row r="4" spans="1:35" ht="5.5" customHeight="1" x14ac:dyDescent="0.35">
      <c r="A4" s="93"/>
      <c r="B4" s="66"/>
      <c r="C4" s="92"/>
      <c r="D4" s="92"/>
      <c r="E4" s="92"/>
      <c r="F4" s="92"/>
      <c r="G4" s="92"/>
      <c r="Q4" s="66"/>
      <c r="R4" s="222"/>
      <c r="S4" s="66"/>
      <c r="T4" s="92"/>
      <c r="U4" s="92"/>
      <c r="V4" s="92"/>
      <c r="W4" s="92"/>
      <c r="X4" s="92"/>
    </row>
    <row r="5" spans="1:35" ht="29" customHeight="1" x14ac:dyDescent="0.35">
      <c r="A5" s="340" t="s">
        <v>197</v>
      </c>
      <c r="B5" s="342" t="s">
        <v>194</v>
      </c>
      <c r="C5" s="344" t="s">
        <v>196</v>
      </c>
      <c r="D5" s="144"/>
      <c r="E5" s="346" t="s">
        <v>220</v>
      </c>
      <c r="F5" s="347"/>
      <c r="G5" s="347"/>
      <c r="H5" s="347"/>
      <c r="I5" s="347"/>
      <c r="J5" s="348"/>
      <c r="L5" s="346" t="s">
        <v>194</v>
      </c>
      <c r="M5" s="348"/>
      <c r="O5" s="349" t="s">
        <v>219</v>
      </c>
      <c r="P5" s="350"/>
      <c r="R5" s="340" t="s">
        <v>197</v>
      </c>
      <c r="S5" s="342" t="s">
        <v>194</v>
      </c>
      <c r="T5" s="344" t="s">
        <v>196</v>
      </c>
      <c r="U5" s="144"/>
      <c r="V5" s="346" t="s">
        <v>220</v>
      </c>
      <c r="W5" s="347"/>
      <c r="X5" s="347"/>
      <c r="Y5" s="347"/>
      <c r="Z5" s="347"/>
      <c r="AA5" s="347"/>
      <c r="AB5" s="347"/>
      <c r="AC5" s="348"/>
      <c r="AE5" s="346" t="s">
        <v>194</v>
      </c>
      <c r="AF5" s="348"/>
      <c r="AH5" s="349" t="s">
        <v>219</v>
      </c>
      <c r="AI5" s="350"/>
    </row>
    <row r="6" spans="1:35" ht="15" thickBot="1" x14ac:dyDescent="0.4">
      <c r="A6" s="341"/>
      <c r="B6" s="343"/>
      <c r="C6" s="345"/>
      <c r="D6" s="144"/>
      <c r="E6" s="143">
        <v>1</v>
      </c>
      <c r="F6" s="121">
        <v>2</v>
      </c>
      <c r="G6" s="121">
        <v>3</v>
      </c>
      <c r="H6" s="122">
        <v>4</v>
      </c>
      <c r="I6" s="122">
        <v>5</v>
      </c>
      <c r="J6" s="152" t="s">
        <v>1</v>
      </c>
      <c r="L6" s="151" t="s">
        <v>218</v>
      </c>
      <c r="M6" s="152" t="s">
        <v>1</v>
      </c>
      <c r="O6" s="183" t="s">
        <v>218</v>
      </c>
      <c r="P6" s="152" t="s">
        <v>1</v>
      </c>
      <c r="R6" s="341"/>
      <c r="S6" s="343"/>
      <c r="T6" s="345"/>
      <c r="U6" s="144"/>
      <c r="V6" s="143">
        <v>1</v>
      </c>
      <c r="W6" s="121">
        <v>2</v>
      </c>
      <c r="X6" s="121">
        <v>3</v>
      </c>
      <c r="Y6" s="122">
        <v>4</v>
      </c>
      <c r="Z6" s="122">
        <v>5</v>
      </c>
      <c r="AA6" s="223">
        <v>6</v>
      </c>
      <c r="AB6" s="223">
        <v>7</v>
      </c>
      <c r="AC6" s="152" t="s">
        <v>1</v>
      </c>
      <c r="AE6" s="220" t="s">
        <v>218</v>
      </c>
      <c r="AF6" s="152" t="s">
        <v>1</v>
      </c>
      <c r="AH6" s="183" t="s">
        <v>218</v>
      </c>
      <c r="AI6" s="152" t="s">
        <v>1</v>
      </c>
    </row>
    <row r="7" spans="1:35" ht="14.5" customHeight="1" x14ac:dyDescent="0.35">
      <c r="A7" s="111" t="s">
        <v>0</v>
      </c>
      <c r="B7" s="111" t="s">
        <v>11</v>
      </c>
      <c r="C7" s="146" t="s">
        <v>198</v>
      </c>
      <c r="D7" s="145"/>
      <c r="E7" s="97">
        <v>1</v>
      </c>
      <c r="F7" s="97">
        <v>0.5</v>
      </c>
      <c r="G7" s="97">
        <v>0</v>
      </c>
      <c r="H7" s="98"/>
      <c r="I7" s="98"/>
      <c r="J7" s="125" t="str">
        <f>IF('RQAT - service'!G19="✓",E7,IF('RQAT - service'!G21="✓",F7,IF('RQAT - service'!G23="✓",G7,"-")))</f>
        <v>-</v>
      </c>
      <c r="L7" s="97">
        <f>'Parameters Dashboard'!G17</f>
        <v>15</v>
      </c>
      <c r="M7" s="184" t="str">
        <f t="shared" ref="M7:M13" si="0">IFERROR(J7*L7,"-")</f>
        <v>-</v>
      </c>
      <c r="O7" s="139"/>
      <c r="P7" s="182"/>
      <c r="R7" s="111" t="s">
        <v>0</v>
      </c>
      <c r="S7" s="111" t="s">
        <v>11</v>
      </c>
      <c r="T7" s="146" t="s">
        <v>198</v>
      </c>
      <c r="U7" s="145"/>
      <c r="V7" s="97">
        <v>1</v>
      </c>
      <c r="W7" s="97">
        <v>0.5</v>
      </c>
      <c r="X7" s="97">
        <v>0</v>
      </c>
      <c r="Y7" s="98"/>
      <c r="Z7" s="98"/>
      <c r="AA7" s="98"/>
      <c r="AB7" s="98"/>
      <c r="AC7" s="125" t="str">
        <f>IF('RQAT - component'!G19="✓",V7,IF('RQAT - component'!G21="✓",W7,IF('RQAT - component'!G23="✓",X7,"-")))</f>
        <v>-</v>
      </c>
      <c r="AE7" s="97">
        <f>'Parameters Dashboard'!E17</f>
        <v>15</v>
      </c>
      <c r="AF7" s="184" t="str">
        <f t="shared" ref="AF7:AF14" si="1">IFERROR(AC7*AE7,"-")</f>
        <v>-</v>
      </c>
      <c r="AH7" s="139"/>
      <c r="AI7" s="182"/>
    </row>
    <row r="8" spans="1:35" ht="15" customHeight="1" thickBot="1" x14ac:dyDescent="0.4">
      <c r="A8" s="112" t="s">
        <v>0</v>
      </c>
      <c r="B8" s="112" t="s">
        <v>17</v>
      </c>
      <c r="C8" s="147" t="s">
        <v>199</v>
      </c>
      <c r="D8" s="145"/>
      <c r="E8" s="99">
        <v>0</v>
      </c>
      <c r="F8" s="99">
        <v>0.2</v>
      </c>
      <c r="G8" s="99">
        <v>0.5</v>
      </c>
      <c r="H8" s="100">
        <v>1</v>
      </c>
      <c r="I8" s="101"/>
      <c r="J8" s="126" t="str">
        <f>IF('RQAT - service'!G33="✓",E8,IF('RQAT - service'!G35="✓",F8,IF('RQAT - service'!G37="✓",G8,IF('RQAT - service'!G39="✓",H8,"-"))))</f>
        <v>-</v>
      </c>
      <c r="L8" s="180">
        <f>'Parameters Dashboard'!G18</f>
        <v>5</v>
      </c>
      <c r="M8" s="185" t="str">
        <f t="shared" si="0"/>
        <v>-</v>
      </c>
      <c r="O8" s="140">
        <f>'Parameters Dashboard'!I6</f>
        <v>20</v>
      </c>
      <c r="P8" s="190">
        <f>IFERROR(SUM(M7:M8),"-")</f>
        <v>0</v>
      </c>
      <c r="R8" s="112" t="s">
        <v>0</v>
      </c>
      <c r="S8" s="112" t="s">
        <v>17</v>
      </c>
      <c r="T8" s="147" t="s">
        <v>199</v>
      </c>
      <c r="U8" s="145"/>
      <c r="V8" s="99">
        <v>0</v>
      </c>
      <c r="W8" s="99">
        <v>0.2</v>
      </c>
      <c r="X8" s="99">
        <v>0.5</v>
      </c>
      <c r="Y8" s="100">
        <v>1</v>
      </c>
      <c r="Z8" s="101"/>
      <c r="AA8" s="224"/>
      <c r="AB8" s="224"/>
      <c r="AC8" s="126" t="str">
        <f>IF('RQAT - component'!G33="✓",V8,IF('RQAT - component'!G35="✓",W8,IF('RQAT - component'!G37="✓",X8,IF('RQAT - component'!G39="✓",Y8,"-"))))</f>
        <v>-</v>
      </c>
      <c r="AE8" s="180">
        <f>'Parameters Dashboard'!E18</f>
        <v>5</v>
      </c>
      <c r="AF8" s="185" t="str">
        <f t="shared" si="1"/>
        <v>-</v>
      </c>
      <c r="AH8" s="140">
        <f>'Parameters Dashboard'!H6</f>
        <v>20</v>
      </c>
      <c r="AI8" s="190">
        <f>IFERROR(SUM(AF7:AF8),"-")</f>
        <v>0</v>
      </c>
    </row>
    <row r="9" spans="1:35" x14ac:dyDescent="0.35">
      <c r="A9" s="127" t="s">
        <v>2</v>
      </c>
      <c r="B9" s="113" t="s">
        <v>20</v>
      </c>
      <c r="C9" s="148" t="s">
        <v>200</v>
      </c>
      <c r="D9" s="145"/>
      <c r="E9" s="102">
        <v>1</v>
      </c>
      <c r="F9" s="102">
        <v>0.5</v>
      </c>
      <c r="G9" s="102">
        <v>0</v>
      </c>
      <c r="H9" s="103"/>
      <c r="I9" s="103"/>
      <c r="J9" s="128" t="str">
        <f>IF('RQAT - service'!G50="✓",E9,IF('RQAT - service'!G52="✓",F9,IF('RQAT - service'!G54="✓",G9,"-")))</f>
        <v>-</v>
      </c>
      <c r="L9" s="97">
        <f>'Parameters Dashboard'!G21</f>
        <v>7</v>
      </c>
      <c r="M9" s="184" t="str">
        <f t="shared" si="0"/>
        <v>-</v>
      </c>
      <c r="O9" s="139"/>
      <c r="P9" s="191"/>
      <c r="R9" s="127" t="s">
        <v>2</v>
      </c>
      <c r="S9" s="113" t="s">
        <v>20</v>
      </c>
      <c r="T9" s="148" t="s">
        <v>200</v>
      </c>
      <c r="U9" s="145"/>
      <c r="V9" s="102">
        <v>1</v>
      </c>
      <c r="W9" s="102">
        <v>0.5</v>
      </c>
      <c r="X9" s="102">
        <v>0</v>
      </c>
      <c r="Y9" s="103"/>
      <c r="Z9" s="103"/>
      <c r="AA9" s="103"/>
      <c r="AB9" s="103"/>
      <c r="AC9" s="128" t="str">
        <f>IF('RQAT - component'!G50="✓",V9,IF('RQAT - component'!G52="✓",W9,IF('RQAT - component'!G54="✓",X9,"-")))</f>
        <v>-</v>
      </c>
      <c r="AE9" s="97">
        <f>'Parameters Dashboard'!E21</f>
        <v>5</v>
      </c>
      <c r="AF9" s="184" t="str">
        <f t="shared" si="1"/>
        <v>-</v>
      </c>
      <c r="AH9" s="139"/>
      <c r="AI9" s="191"/>
    </row>
    <row r="10" spans="1:35" x14ac:dyDescent="0.35">
      <c r="A10" s="129" t="s">
        <v>2</v>
      </c>
      <c r="B10" s="114" t="s">
        <v>22</v>
      </c>
      <c r="C10" s="149" t="s">
        <v>201</v>
      </c>
      <c r="D10" s="145"/>
      <c r="E10" s="142">
        <f>1/4</f>
        <v>0.25</v>
      </c>
      <c r="F10" s="104">
        <f t="shared" ref="F10:H10" si="2">1/4</f>
        <v>0.25</v>
      </c>
      <c r="G10" s="104">
        <f t="shared" si="2"/>
        <v>0.25</v>
      </c>
      <c r="H10" s="104">
        <f t="shared" si="2"/>
        <v>0.25</v>
      </c>
      <c r="I10" s="71"/>
      <c r="J10" s="125">
        <f>IF('RQAT - service'!G64="✓",E10,0)+IF('RQAT - service'!G66="✓",F10,0)+IF('RQAT - service'!G68="✓",G10,0)+IF('RQAT - service'!G70="✓",H10,0)</f>
        <v>0</v>
      </c>
      <c r="L10" s="141">
        <f>'Parameters Dashboard'!G22</f>
        <v>3</v>
      </c>
      <c r="M10" s="186">
        <f t="shared" si="0"/>
        <v>0</v>
      </c>
      <c r="O10" s="139"/>
      <c r="P10" s="191"/>
      <c r="R10" s="129" t="s">
        <v>2</v>
      </c>
      <c r="S10" s="114" t="s">
        <v>22</v>
      </c>
      <c r="T10" s="149" t="s">
        <v>201</v>
      </c>
      <c r="U10" s="145"/>
      <c r="V10" s="142">
        <f>1/4</f>
        <v>0.25</v>
      </c>
      <c r="W10" s="104">
        <f t="shared" ref="W10:Y10" si="3">1/4</f>
        <v>0.25</v>
      </c>
      <c r="X10" s="104">
        <f t="shared" si="3"/>
        <v>0.25</v>
      </c>
      <c r="Y10" s="104">
        <f t="shared" si="3"/>
        <v>0.25</v>
      </c>
      <c r="Z10" s="71"/>
      <c r="AA10" s="225"/>
      <c r="AB10" s="225"/>
      <c r="AC10" s="125">
        <f>IF('RQAT - component'!G64="✓",V10,0)+IF('RQAT - component'!G66="✓",W10,0)+IF('RQAT - component'!G68="✓",X10,0)+IF('RQAT - component'!G70="✓",Y10,0)</f>
        <v>0</v>
      </c>
      <c r="AE10" s="141">
        <f>'Parameters Dashboard'!E22</f>
        <v>2</v>
      </c>
      <c r="AF10" s="186">
        <f t="shared" si="1"/>
        <v>0</v>
      </c>
      <c r="AH10" s="139"/>
      <c r="AI10" s="191"/>
    </row>
    <row r="11" spans="1:35" x14ac:dyDescent="0.35">
      <c r="A11" s="129" t="s">
        <v>2</v>
      </c>
      <c r="B11" s="114" t="s">
        <v>23</v>
      </c>
      <c r="C11" s="149" t="s">
        <v>202</v>
      </c>
      <c r="D11" s="145"/>
      <c r="E11" s="106">
        <f>1/2</f>
        <v>0.5</v>
      </c>
      <c r="F11" s="105">
        <f>1/2</f>
        <v>0.5</v>
      </c>
      <c r="G11" s="106"/>
      <c r="H11" s="106"/>
      <c r="I11" s="106"/>
      <c r="J11" s="125">
        <f>IF('RQAT - service'!G78="✓",E11,0)+IF('RQAT - service'!G80="✓",F11,0)</f>
        <v>0</v>
      </c>
      <c r="L11" s="141">
        <f>'Parameters Dashboard'!G23</f>
        <v>3</v>
      </c>
      <c r="M11" s="186">
        <f t="shared" si="0"/>
        <v>0</v>
      </c>
      <c r="O11" s="139"/>
      <c r="P11" s="191"/>
      <c r="R11" s="129" t="s">
        <v>2</v>
      </c>
      <c r="S11" s="114" t="s">
        <v>23</v>
      </c>
      <c r="T11" s="149" t="s">
        <v>202</v>
      </c>
      <c r="U11" s="145"/>
      <c r="V11" s="229">
        <f>1/7</f>
        <v>0.14285714285714285</v>
      </c>
      <c r="W11" s="229">
        <f t="shared" ref="W11:AB11" si="4">1/7</f>
        <v>0.14285714285714285</v>
      </c>
      <c r="X11" s="229">
        <f t="shared" si="4"/>
        <v>0.14285714285714285</v>
      </c>
      <c r="Y11" s="229">
        <f t="shared" si="4"/>
        <v>0.14285714285714285</v>
      </c>
      <c r="Z11" s="229">
        <f t="shared" si="4"/>
        <v>0.14285714285714285</v>
      </c>
      <c r="AA11" s="229">
        <f t="shared" si="4"/>
        <v>0.14285714285714285</v>
      </c>
      <c r="AB11" s="229">
        <f t="shared" si="4"/>
        <v>0.14285714285714285</v>
      </c>
      <c r="AC11" s="125">
        <f>IF('RQAT - component'!G78="✓",V11,0)+IF('RQAT - component'!G80="✓",W11,0)+IF('RQAT - component'!G82="✓",X11,0)+IF('RQAT - component'!G84="✓",Y11,0)+IF('RQAT - component'!G86="✓",Z11,0)+IF('RQAT - component'!G88="✓",AA11,0)+IF('RQAT - component'!G90="✓",AB11,0)</f>
        <v>0</v>
      </c>
      <c r="AE11" s="141">
        <f>'Parameters Dashboard'!E23</f>
        <v>2</v>
      </c>
      <c r="AF11" s="186">
        <f t="shared" si="1"/>
        <v>0</v>
      </c>
      <c r="AH11" s="139"/>
      <c r="AI11" s="191"/>
    </row>
    <row r="12" spans="1:35" x14ac:dyDescent="0.35">
      <c r="A12" s="129" t="s">
        <v>2</v>
      </c>
      <c r="B12" s="114" t="s">
        <v>24</v>
      </c>
      <c r="C12" s="149" t="s">
        <v>203</v>
      </c>
      <c r="D12" s="145"/>
      <c r="E12" s="106">
        <v>1</v>
      </c>
      <c r="F12" s="106">
        <v>0.2</v>
      </c>
      <c r="G12" s="106">
        <v>0.8</v>
      </c>
      <c r="H12" s="106"/>
      <c r="I12" s="106"/>
      <c r="J12" s="125" t="str">
        <f>IF('RQAT - service'!G88="✓",E12,IF('RQAT - service'!G90="✓",F12,IF('RQAT - service'!G92="✓",G12,"-")))</f>
        <v>-</v>
      </c>
      <c r="L12" s="141">
        <f>'Parameters Dashboard'!G24</f>
        <v>7</v>
      </c>
      <c r="M12" s="186" t="str">
        <f t="shared" si="0"/>
        <v>-</v>
      </c>
      <c r="O12" s="139"/>
      <c r="P12" s="191"/>
      <c r="R12" s="129" t="s">
        <v>2</v>
      </c>
      <c r="S12" s="114" t="s">
        <v>24</v>
      </c>
      <c r="T12" s="149" t="s">
        <v>203</v>
      </c>
      <c r="U12" s="145"/>
      <c r="V12" s="106">
        <v>1</v>
      </c>
      <c r="W12" s="106">
        <v>0.2</v>
      </c>
      <c r="X12" s="106">
        <v>0.8</v>
      </c>
      <c r="Y12" s="106"/>
      <c r="Z12" s="106"/>
      <c r="AA12" s="109"/>
      <c r="AB12" s="109"/>
      <c r="AC12" s="125" t="str">
        <f>IF('RQAT - component'!G98="✓",V12,IF('RQAT - component'!G100="✓",W12,IF('RQAT - component'!G102="✓",X12,"-")))</f>
        <v>-</v>
      </c>
      <c r="AE12" s="141">
        <f>'Parameters Dashboard'!E24</f>
        <v>5</v>
      </c>
      <c r="AF12" s="186" t="str">
        <f t="shared" si="1"/>
        <v>-</v>
      </c>
      <c r="AH12" s="139"/>
      <c r="AI12" s="191"/>
    </row>
    <row r="13" spans="1:35" x14ac:dyDescent="0.35">
      <c r="A13" s="129" t="s">
        <v>2</v>
      </c>
      <c r="B13" s="114" t="s">
        <v>25</v>
      </c>
      <c r="C13" s="149" t="s">
        <v>204</v>
      </c>
      <c r="D13" s="145"/>
      <c r="E13" s="106">
        <f>1/4</f>
        <v>0.25</v>
      </c>
      <c r="F13" s="105">
        <f t="shared" ref="F13:H13" si="5">1/4</f>
        <v>0.25</v>
      </c>
      <c r="G13" s="105">
        <f t="shared" si="5"/>
        <v>0.25</v>
      </c>
      <c r="H13" s="105">
        <f t="shared" si="5"/>
        <v>0.25</v>
      </c>
      <c r="I13" s="106"/>
      <c r="J13" s="125">
        <f>IF('RQAT - service'!G102="✓",E13,0)+IF('RQAT - service'!G104="✓",F13,0)+IF('RQAT - service'!G106="✓",G13,0)+IF('RQAT - service'!G108="✓",H13,0)</f>
        <v>0</v>
      </c>
      <c r="L13" s="99">
        <f>'Parameters Dashboard'!G25</f>
        <v>4</v>
      </c>
      <c r="M13" s="187">
        <f t="shared" si="0"/>
        <v>0</v>
      </c>
      <c r="O13" s="139"/>
      <c r="P13" s="191"/>
      <c r="R13" s="129" t="s">
        <v>2</v>
      </c>
      <c r="S13" s="114" t="s">
        <v>25</v>
      </c>
      <c r="T13" s="149" t="s">
        <v>204</v>
      </c>
      <c r="U13" s="145"/>
      <c r="V13" s="106">
        <f>1/4</f>
        <v>0.25</v>
      </c>
      <c r="W13" s="105">
        <f t="shared" ref="W13:Y13" si="6">1/4</f>
        <v>0.25</v>
      </c>
      <c r="X13" s="105">
        <f t="shared" si="6"/>
        <v>0.25</v>
      </c>
      <c r="Y13" s="105">
        <f t="shared" si="6"/>
        <v>0.25</v>
      </c>
      <c r="Z13" s="106"/>
      <c r="AA13" s="109"/>
      <c r="AB13" s="109"/>
      <c r="AC13" s="125">
        <f>IF('RQAT - component'!G112="✓",V13,0)+IF('RQAT - component'!G114="✓",W13,0)+IF('RQAT - component'!G116="✓",X13,0)+IF('RQAT - component'!G118="✓",Y13,0)</f>
        <v>0</v>
      </c>
      <c r="AE13" s="99">
        <f>'Parameters Dashboard'!E25</f>
        <v>4</v>
      </c>
      <c r="AF13" s="187">
        <f t="shared" si="1"/>
        <v>0</v>
      </c>
      <c r="AH13" s="139"/>
      <c r="AI13" s="191"/>
    </row>
    <row r="14" spans="1:35" x14ac:dyDescent="0.35">
      <c r="A14" s="129" t="s">
        <v>2</v>
      </c>
      <c r="B14" s="114" t="s">
        <v>26</v>
      </c>
      <c r="C14" s="149" t="s">
        <v>205</v>
      </c>
      <c r="D14" s="145"/>
      <c r="E14" s="106">
        <v>1</v>
      </c>
      <c r="F14" s="106">
        <v>0.8</v>
      </c>
      <c r="G14" s="106">
        <v>0.6</v>
      </c>
      <c r="H14" s="106">
        <v>0.4</v>
      </c>
      <c r="I14" s="106">
        <v>0</v>
      </c>
      <c r="J14" s="125" t="str">
        <f>IF('RQAT - service'!G116="✓",E14,IF('RQAT - service'!G118="✓",F14,IF('RQAT - service'!G120="✓",G14,IF('RQAT - service'!G122="✓",H14,"-"))))</f>
        <v>-</v>
      </c>
      <c r="L14" s="99"/>
      <c r="M14" s="188"/>
      <c r="O14" s="139"/>
      <c r="P14" s="191"/>
      <c r="R14" s="129" t="s">
        <v>2</v>
      </c>
      <c r="S14" s="114" t="s">
        <v>26</v>
      </c>
      <c r="T14" s="149" t="s">
        <v>205</v>
      </c>
      <c r="U14" s="145"/>
      <c r="V14" s="106">
        <v>1</v>
      </c>
      <c r="W14" s="106">
        <v>0.5</v>
      </c>
      <c r="X14" s="106">
        <v>0</v>
      </c>
      <c r="Y14" s="106"/>
      <c r="Z14" s="106"/>
      <c r="AA14" s="109"/>
      <c r="AB14" s="109"/>
      <c r="AC14" s="125" t="str">
        <f>IF('RQAT - component'!G126="✓",V14,IF('RQAT - component'!G128="✓",W14,IF('RQAT - component'!G130="✓",X14,"-")))</f>
        <v>-</v>
      </c>
      <c r="AE14" s="141">
        <f>'Parameters Dashboard'!E26</f>
        <v>2</v>
      </c>
      <c r="AF14" s="186" t="str">
        <f t="shared" si="1"/>
        <v>-</v>
      </c>
      <c r="AH14" s="139"/>
      <c r="AI14" s="191"/>
    </row>
    <row r="15" spans="1:35" x14ac:dyDescent="0.35">
      <c r="A15" s="129" t="s">
        <v>2</v>
      </c>
      <c r="B15" s="114" t="s">
        <v>26</v>
      </c>
      <c r="C15" s="149" t="s">
        <v>206</v>
      </c>
      <c r="D15" s="145"/>
      <c r="E15" s="106">
        <f>1/5</f>
        <v>0.2</v>
      </c>
      <c r="F15" s="105">
        <f t="shared" ref="F15:I15" si="7">1/5</f>
        <v>0.2</v>
      </c>
      <c r="G15" s="105">
        <f t="shared" si="7"/>
        <v>0.2</v>
      </c>
      <c r="H15" s="105">
        <f t="shared" si="7"/>
        <v>0.2</v>
      </c>
      <c r="I15" s="105">
        <f t="shared" si="7"/>
        <v>0.2</v>
      </c>
      <c r="J15" s="125">
        <f>IF('RQAT - service'!G130="✓",E15,0)+IF('RQAT - service'!G132="✓",F15,0)+IF('RQAT - service'!G134="✓",G15,0)+IF('RQAT - service'!G136="✓",H15,0)+IF('RQAT - service'!G138="✓",I15,0)</f>
        <v>0</v>
      </c>
      <c r="L15" s="97">
        <f>'Parameters Dashboard'!G26</f>
        <v>8</v>
      </c>
      <c r="M15" s="184" t="str">
        <f>IFERROR(J14*L15/2+J15*L15/2,"-")</f>
        <v>-</v>
      </c>
      <c r="O15" s="139"/>
      <c r="P15" s="191"/>
      <c r="R15" s="129" t="s">
        <v>2</v>
      </c>
      <c r="S15" s="114" t="s">
        <v>294</v>
      </c>
      <c r="T15" s="149" t="s">
        <v>294</v>
      </c>
      <c r="U15" s="145"/>
      <c r="V15" s="106"/>
      <c r="W15" s="105"/>
      <c r="X15" s="105"/>
      <c r="Y15" s="105"/>
      <c r="Z15" s="105"/>
      <c r="AA15" s="226"/>
      <c r="AB15" s="226"/>
      <c r="AC15" s="125"/>
      <c r="AE15" s="97"/>
      <c r="AF15" s="184"/>
      <c r="AH15" s="139"/>
      <c r="AI15" s="191"/>
    </row>
    <row r="16" spans="1:35" ht="15" thickBot="1" x14ac:dyDescent="0.4">
      <c r="A16" s="130" t="s">
        <v>2</v>
      </c>
      <c r="B16" s="115" t="s">
        <v>27</v>
      </c>
      <c r="C16" s="150" t="s">
        <v>207</v>
      </c>
      <c r="D16" s="145"/>
      <c r="E16" s="107">
        <v>1</v>
      </c>
      <c r="F16" s="107">
        <v>0.5</v>
      </c>
      <c r="G16" s="107">
        <v>0</v>
      </c>
      <c r="H16" s="107"/>
      <c r="I16" s="107"/>
      <c r="J16" s="131" t="str">
        <f>IF('RQAT - service'!G146="✓",E16,IF('RQAT - service'!G148="✓",F16,IF('RQAT - service'!G150="✓",G16,"-")))</f>
        <v>-</v>
      </c>
      <c r="L16" s="180">
        <f>'Parameters Dashboard'!G27</f>
        <v>3</v>
      </c>
      <c r="M16" s="185" t="str">
        <f>IFERROR(J16*L16,"-")</f>
        <v>-</v>
      </c>
      <c r="O16" s="140">
        <f>'Parameters Dashboard'!I7</f>
        <v>35</v>
      </c>
      <c r="P16" s="190">
        <f>IFERROR(SUM(M9:M16),"-")</f>
        <v>0</v>
      </c>
      <c r="R16" s="130" t="s">
        <v>2</v>
      </c>
      <c r="S16" s="115" t="s">
        <v>27</v>
      </c>
      <c r="T16" s="150" t="s">
        <v>206</v>
      </c>
      <c r="U16" s="145"/>
      <c r="V16" s="107">
        <v>1</v>
      </c>
      <c r="W16" s="107">
        <v>0.5</v>
      </c>
      <c r="X16" s="107">
        <v>0</v>
      </c>
      <c r="Y16" s="107"/>
      <c r="Z16" s="107"/>
      <c r="AA16" s="227"/>
      <c r="AB16" s="227"/>
      <c r="AC16" s="131" t="str">
        <f>IF('RQAT - component'!G139="✓",V16,IF('RQAT - component'!G141="✓",W16,IF('RQAT - component'!G143="✓",X16,"-")))</f>
        <v>-</v>
      </c>
      <c r="AE16" s="180">
        <f>'Parameters Dashboard'!E27</f>
        <v>5</v>
      </c>
      <c r="AF16" s="185" t="str">
        <f>IFERROR(AC16*AE16,"-")</f>
        <v>-</v>
      </c>
      <c r="AH16" s="140">
        <f>'Parameters Dashboard'!H7</f>
        <v>25</v>
      </c>
      <c r="AI16" s="190">
        <f>IFERROR(SUM(AF9:AF16),"-")</f>
        <v>0</v>
      </c>
    </row>
    <row r="17" spans="1:35" x14ac:dyDescent="0.35">
      <c r="A17" s="132" t="s">
        <v>3</v>
      </c>
      <c r="B17" s="116" t="s">
        <v>29</v>
      </c>
      <c r="C17" s="148" t="s">
        <v>208</v>
      </c>
      <c r="D17" s="145"/>
      <c r="E17" s="108">
        <v>1</v>
      </c>
      <c r="F17" s="108">
        <v>0.5</v>
      </c>
      <c r="G17" s="108">
        <v>0</v>
      </c>
      <c r="H17" s="108"/>
      <c r="I17" s="108"/>
      <c r="J17" s="128" t="str">
        <f>IF('RQAT - service'!G162="✓",E17,IF('RQAT - service'!G164="✓",F17,IF('RQAT - service'!G166="✓",G17,"-")))</f>
        <v>-</v>
      </c>
      <c r="L17" s="97">
        <f>'Parameters Dashboard'!G30</f>
        <v>2</v>
      </c>
      <c r="M17" s="184" t="str">
        <f>IFERROR(J17*L17,"-")</f>
        <v>-</v>
      </c>
      <c r="O17" s="139"/>
      <c r="P17" s="191"/>
      <c r="R17" s="132" t="s">
        <v>3</v>
      </c>
      <c r="S17" s="116" t="s">
        <v>29</v>
      </c>
      <c r="T17" s="148" t="s">
        <v>207</v>
      </c>
      <c r="U17" s="145"/>
      <c r="V17" s="108">
        <v>1</v>
      </c>
      <c r="W17" s="108">
        <v>0.5</v>
      </c>
      <c r="X17" s="108">
        <v>0</v>
      </c>
      <c r="Y17" s="108">
        <v>1</v>
      </c>
      <c r="Z17" s="108"/>
      <c r="AA17" s="108"/>
      <c r="AB17" s="108"/>
      <c r="AC17" s="128" t="str">
        <f>IF('RQAT - component'!G155="✓",V17,IF('RQAT - component'!G157="✓",W17,IF('RQAT - component'!G159="✓",X17,IF('RQAT - component'!G163="✓",Y17,"-"))))</f>
        <v>-</v>
      </c>
      <c r="AE17" s="97">
        <f>'Parameters Dashboard'!E30</f>
        <v>2</v>
      </c>
      <c r="AF17" s="184" t="str">
        <f>IFERROR(AC17*AE17,"-")</f>
        <v>-</v>
      </c>
      <c r="AH17" s="139"/>
      <c r="AI17" s="191"/>
    </row>
    <row r="18" spans="1:35" ht="15" thickBot="1" x14ac:dyDescent="0.4">
      <c r="A18" s="133" t="s">
        <v>3</v>
      </c>
      <c r="B18" s="117" t="s">
        <v>98</v>
      </c>
      <c r="C18" s="150" t="s">
        <v>209</v>
      </c>
      <c r="D18" s="145"/>
      <c r="E18" s="107">
        <v>1</v>
      </c>
      <c r="F18" s="107">
        <v>0</v>
      </c>
      <c r="G18" s="107">
        <v>1</v>
      </c>
      <c r="H18" s="107"/>
      <c r="I18" s="107"/>
      <c r="J18" s="131" t="str">
        <f>IF('RQAT - service'!G176="✓",E18,IF('RQAT - service'!G178="✓",F18,IF('RQAT - service'!G180="✓",G18,"-")))</f>
        <v>-</v>
      </c>
      <c r="L18" s="180">
        <f>'Parameters Dashboard'!G31</f>
        <v>3</v>
      </c>
      <c r="M18" s="185" t="str">
        <f>IFERROR(J18*L18,"-")</f>
        <v>-</v>
      </c>
      <c r="O18" s="140">
        <f>'Parameters Dashboard'!I8</f>
        <v>5</v>
      </c>
      <c r="P18" s="190">
        <f>IFERROR(SUM(M17:M18),"-")</f>
        <v>0</v>
      </c>
      <c r="R18" s="133" t="s">
        <v>3</v>
      </c>
      <c r="S18" s="117" t="s">
        <v>98</v>
      </c>
      <c r="T18" s="150" t="s">
        <v>208</v>
      </c>
      <c r="U18" s="145"/>
      <c r="V18" s="107">
        <v>1</v>
      </c>
      <c r="W18" s="107">
        <v>0</v>
      </c>
      <c r="X18" s="107">
        <v>1</v>
      </c>
      <c r="Y18" s="107"/>
      <c r="Z18" s="107"/>
      <c r="AA18" s="227"/>
      <c r="AB18" s="227"/>
      <c r="AC18" s="131" t="str">
        <f>IF('RQAT - component'!G171="✓",V18,IF('RQAT - component'!G173="✓",W18,IF('RQAT - component'!G175="✓",X18,"-")))</f>
        <v>-</v>
      </c>
      <c r="AE18" s="180">
        <f>'Parameters Dashboard'!E31</f>
        <v>3</v>
      </c>
      <c r="AF18" s="185" t="str">
        <f>IFERROR(AC18*AE18,"-")</f>
        <v>-</v>
      </c>
      <c r="AH18" s="140">
        <f>'Parameters Dashboard'!H8</f>
        <v>5</v>
      </c>
      <c r="AI18" s="190">
        <f>IFERROR(SUM(AF17:AF18),"-")</f>
        <v>0</v>
      </c>
    </row>
    <row r="19" spans="1:35" x14ac:dyDescent="0.35">
      <c r="A19" s="134" t="s">
        <v>4</v>
      </c>
      <c r="B19" s="118" t="s">
        <v>32</v>
      </c>
      <c r="C19" s="146" t="s">
        <v>210</v>
      </c>
      <c r="D19" s="145"/>
      <c r="E19" s="109">
        <v>1</v>
      </c>
      <c r="F19" s="109">
        <v>0.5</v>
      </c>
      <c r="G19" s="109">
        <v>0</v>
      </c>
      <c r="H19" s="109"/>
      <c r="I19" s="109"/>
      <c r="J19" s="125" t="str">
        <f>IF('RQAT - service'!G192="✓",E19,IF('RQAT - service'!G194="✓",F19,IF('RQAT - service'!G196="✓",G19,"-")))</f>
        <v>-</v>
      </c>
      <c r="K19" s="66"/>
      <c r="L19" s="181">
        <f>'Parameters Dashboard'!G34</f>
        <v>10</v>
      </c>
      <c r="M19" s="189" t="str">
        <f>IFERROR(J19*L19,"-")</f>
        <v>-</v>
      </c>
      <c r="O19" s="139"/>
      <c r="P19" s="191"/>
      <c r="R19" s="134" t="s">
        <v>4</v>
      </c>
      <c r="S19" s="118" t="s">
        <v>32</v>
      </c>
      <c r="T19" s="146" t="s">
        <v>209</v>
      </c>
      <c r="U19" s="145"/>
      <c r="V19" s="109">
        <v>1</v>
      </c>
      <c r="W19" s="109">
        <v>0.5</v>
      </c>
      <c r="X19" s="109">
        <v>0.2</v>
      </c>
      <c r="Y19" s="109">
        <v>0</v>
      </c>
      <c r="Z19" s="109"/>
      <c r="AA19" s="109"/>
      <c r="AB19" s="109"/>
      <c r="AC19" s="125" t="str">
        <f>IF('RQAT - component'!G187="✓",V19,IF('RQAT - component'!G189="✓",W19,IF('RQAT - component'!G191="✓",X19,IF('RQAT - component'!G195="✓",Y19,"-"))))</f>
        <v>-</v>
      </c>
      <c r="AD19" s="66"/>
      <c r="AE19" s="181">
        <f>'Parameters Dashboard'!E34</f>
        <v>25</v>
      </c>
      <c r="AF19" s="189" t="str">
        <f>IFERROR(AC19*AE19,"-")</f>
        <v>-</v>
      </c>
      <c r="AH19" s="139"/>
      <c r="AI19" s="191"/>
    </row>
    <row r="20" spans="1:35" x14ac:dyDescent="0.35">
      <c r="A20" s="135" t="s">
        <v>4</v>
      </c>
      <c r="B20" s="119" t="s">
        <v>33</v>
      </c>
      <c r="C20" s="149" t="s">
        <v>211</v>
      </c>
      <c r="D20" s="145"/>
      <c r="E20" s="106">
        <v>1</v>
      </c>
      <c r="F20" s="106">
        <v>0.75</v>
      </c>
      <c r="G20" s="106">
        <v>0.3</v>
      </c>
      <c r="H20" s="106">
        <v>0</v>
      </c>
      <c r="I20" s="106"/>
      <c r="J20" s="125" t="str">
        <f>IF('RQAT - service'!G206="✓",E20,IF('RQAT - service'!G208="✓",F20,IF('RQAT - service'!G210="✓",G20,IF('RQAT - service'!G212="✓",H20,"-"))))</f>
        <v>-</v>
      </c>
      <c r="K20" s="66"/>
      <c r="L20" s="99"/>
      <c r="M20" s="188"/>
      <c r="O20" s="139"/>
      <c r="P20" s="191"/>
      <c r="R20" s="135" t="s">
        <v>4</v>
      </c>
      <c r="S20" s="119" t="s">
        <v>33</v>
      </c>
      <c r="T20" s="149" t="s">
        <v>210</v>
      </c>
      <c r="U20" s="145"/>
      <c r="V20" s="106">
        <v>1</v>
      </c>
      <c r="W20" s="106">
        <v>0.75</v>
      </c>
      <c r="X20" s="106">
        <v>0.3</v>
      </c>
      <c r="Y20" s="106">
        <v>0</v>
      </c>
      <c r="Z20" s="106"/>
      <c r="AA20" s="109"/>
      <c r="AB20" s="109"/>
      <c r="AC20" s="125" t="str">
        <f>IF('RQAT - component'!G203="✓",V20,IF('RQAT - component'!G205="✓",W20,IF('RQAT - component'!G207="✓",X20,IF('RQAT - component'!G209="✓",Y20,"-"))))</f>
        <v>-</v>
      </c>
      <c r="AD20" s="66"/>
      <c r="AE20" s="99"/>
      <c r="AF20" s="188"/>
      <c r="AH20" s="139"/>
      <c r="AI20" s="191"/>
    </row>
    <row r="21" spans="1:35" x14ac:dyDescent="0.35">
      <c r="A21" s="135" t="s">
        <v>4</v>
      </c>
      <c r="B21" s="119" t="s">
        <v>33</v>
      </c>
      <c r="C21" s="149" t="s">
        <v>212</v>
      </c>
      <c r="D21" s="145"/>
      <c r="E21" s="106">
        <v>1</v>
      </c>
      <c r="F21" s="106">
        <v>0.7</v>
      </c>
      <c r="G21" s="106">
        <v>0</v>
      </c>
      <c r="H21" s="106"/>
      <c r="I21" s="106"/>
      <c r="J21" s="125" t="str">
        <f>IF('RQAT - service'!G218="✓",E21,IF('RQAT - service'!G220="✓",F21,IF('RQAT - service'!G222="✓",G21,"-")))</f>
        <v>-</v>
      </c>
      <c r="K21" s="66"/>
      <c r="L21" s="97">
        <f>'Parameters Dashboard'!G35</f>
        <v>4</v>
      </c>
      <c r="M21" s="184" t="str">
        <f>IFERROR(J20*L21/2+J21*L21/2,"-")</f>
        <v>-</v>
      </c>
      <c r="O21" s="139"/>
      <c r="P21" s="191"/>
      <c r="R21" s="135" t="s">
        <v>4</v>
      </c>
      <c r="S21" s="119" t="s">
        <v>33</v>
      </c>
      <c r="T21" s="149" t="s">
        <v>211</v>
      </c>
      <c r="U21" s="145"/>
      <c r="V21" s="106">
        <v>1</v>
      </c>
      <c r="W21" s="106">
        <v>0.7</v>
      </c>
      <c r="X21" s="106">
        <v>0</v>
      </c>
      <c r="Y21" s="106"/>
      <c r="Z21" s="106"/>
      <c r="AA21" s="109"/>
      <c r="AB21" s="109"/>
      <c r="AC21" s="125" t="str">
        <f>IF('RQAT - component'!G215="✓",V21,IF('RQAT - component'!G217="✓",W21,IF('RQAT - component'!G219="✓",X21,"-")))</f>
        <v>-</v>
      </c>
      <c r="AD21" s="66"/>
      <c r="AE21" s="97">
        <f>'Parameters Dashboard'!E35</f>
        <v>4</v>
      </c>
      <c r="AF21" s="184" t="str">
        <f>IFERROR(AC20*AE21/2+AC21*AE21/2,"-")</f>
        <v>-</v>
      </c>
      <c r="AH21" s="139"/>
      <c r="AI21" s="191"/>
    </row>
    <row r="22" spans="1:35" x14ac:dyDescent="0.35">
      <c r="A22" s="135" t="s">
        <v>4</v>
      </c>
      <c r="B22" s="119" t="s">
        <v>34</v>
      </c>
      <c r="C22" s="149" t="s">
        <v>213</v>
      </c>
      <c r="D22" s="145"/>
      <c r="E22" s="106">
        <v>1</v>
      </c>
      <c r="F22" s="106">
        <v>0.7</v>
      </c>
      <c r="G22" s="106">
        <v>0.4</v>
      </c>
      <c r="H22" s="106">
        <v>0</v>
      </c>
      <c r="I22" s="106"/>
      <c r="J22" s="125" t="str">
        <f>IF('RQAT - service'!G232="✓",E22,IF('RQAT - service'!G234="✓",F22,IF('RQAT - service'!G236="✓",G22,IF('RQAT - service'!G238="✓",H22,"-"))))</f>
        <v>-</v>
      </c>
      <c r="K22" s="66"/>
      <c r="L22" s="141">
        <f>'Parameters Dashboard'!G36</f>
        <v>3</v>
      </c>
      <c r="M22" s="186" t="str">
        <f>IFERROR(J22*L22,"-")</f>
        <v>-</v>
      </c>
      <c r="O22" s="139"/>
      <c r="P22" s="191"/>
      <c r="R22" s="135" t="s">
        <v>4</v>
      </c>
      <c r="S22" s="119" t="s">
        <v>34</v>
      </c>
      <c r="T22" s="149" t="s">
        <v>212</v>
      </c>
      <c r="U22" s="145"/>
      <c r="V22" s="106">
        <v>1</v>
      </c>
      <c r="W22" s="106">
        <v>0.7</v>
      </c>
      <c r="X22" s="106">
        <v>0</v>
      </c>
      <c r="Y22" s="106"/>
      <c r="Z22" s="106"/>
      <c r="AA22" s="109"/>
      <c r="AB22" s="109"/>
      <c r="AC22" s="125" t="str">
        <f>IF('RQAT - component'!G229="✓",V22,IF('RQAT - component'!G231="✓",W22,IF('RQAT - component'!G233="✓",X22,"-")))</f>
        <v>-</v>
      </c>
      <c r="AD22" s="66"/>
      <c r="AE22" s="141">
        <f>'Parameters Dashboard'!E36</f>
        <v>3</v>
      </c>
      <c r="AF22" s="186" t="str">
        <f>IFERROR(AC22*AE22,"-")</f>
        <v>-</v>
      </c>
      <c r="AH22" s="139"/>
      <c r="AI22" s="191"/>
    </row>
    <row r="23" spans="1:35" ht="15" thickBot="1" x14ac:dyDescent="0.4">
      <c r="A23" s="138" t="s">
        <v>4</v>
      </c>
      <c r="B23" s="120" t="s">
        <v>35</v>
      </c>
      <c r="C23" s="150" t="s">
        <v>214</v>
      </c>
      <c r="D23" s="145"/>
      <c r="E23" s="107">
        <v>1</v>
      </c>
      <c r="F23" s="107">
        <v>0.5</v>
      </c>
      <c r="G23" s="107">
        <v>0</v>
      </c>
      <c r="H23" s="107"/>
      <c r="I23" s="107"/>
      <c r="J23" s="131" t="str">
        <f>IF('RQAT - service'!G246="✓",E23,IF('RQAT - service'!G248="✓",F23,IF('RQAT - service'!G250="✓",G23,"-")))</f>
        <v>-</v>
      </c>
      <c r="K23" s="95"/>
      <c r="L23" s="180">
        <f>'Parameters Dashboard'!G37</f>
        <v>10</v>
      </c>
      <c r="M23" s="185" t="str">
        <f>IFERROR(J23*L23,"-")</f>
        <v>-</v>
      </c>
      <c r="O23" s="140">
        <f>'Parameters Dashboard'!I9</f>
        <v>27</v>
      </c>
      <c r="P23" s="190">
        <f>IFERROR(SUM(M19:M23),"-")</f>
        <v>0</v>
      </c>
      <c r="R23" s="138" t="s">
        <v>4</v>
      </c>
      <c r="S23" s="120" t="s">
        <v>35</v>
      </c>
      <c r="T23" s="150" t="s">
        <v>213</v>
      </c>
      <c r="U23" s="145"/>
      <c r="V23" s="107">
        <v>1</v>
      </c>
      <c r="W23" s="107">
        <v>0</v>
      </c>
      <c r="X23" s="107"/>
      <c r="Y23" s="107"/>
      <c r="Z23" s="107"/>
      <c r="AA23" s="227"/>
      <c r="AB23" s="227"/>
      <c r="AC23" s="131" t="str">
        <f>IF('RQAT - component'!G241="✓",V23,IF('RQAT - component'!G243="✓",W23,"-"))</f>
        <v>-</v>
      </c>
      <c r="AD23" s="95"/>
      <c r="AE23" s="180">
        <f>'Parameters Dashboard'!E37</f>
        <v>10</v>
      </c>
      <c r="AF23" s="185" t="str">
        <f>IFERROR(AC23*AE23,"-")</f>
        <v>-</v>
      </c>
      <c r="AH23" s="140">
        <f>'Parameters Dashboard'!H9</f>
        <v>42</v>
      </c>
      <c r="AI23" s="190">
        <f>IFERROR(SUM(AF19:AF23),"-")</f>
        <v>0</v>
      </c>
    </row>
    <row r="24" spans="1:35" x14ac:dyDescent="0.35">
      <c r="A24" s="134" t="s">
        <v>176</v>
      </c>
      <c r="B24" s="118" t="s">
        <v>36</v>
      </c>
      <c r="C24" s="146" t="s">
        <v>215</v>
      </c>
      <c r="D24" s="145"/>
      <c r="E24" s="109">
        <v>1</v>
      </c>
      <c r="F24" s="109">
        <v>0.5</v>
      </c>
      <c r="G24" s="109">
        <v>0.2</v>
      </c>
      <c r="H24" s="109"/>
      <c r="I24" s="109"/>
      <c r="J24" s="125" t="str">
        <f>IF('RQAT - service'!G262="✓",E24,IF('RQAT - service'!G264="✓",F24,IF('RQAT - service'!G266="✓",G24,"-")))</f>
        <v>-</v>
      </c>
      <c r="L24" s="97">
        <f>'Parameters Dashboard'!G40</f>
        <v>7</v>
      </c>
      <c r="M24" s="184" t="str">
        <f>IFERROR(J24*L24,"-")</f>
        <v>-</v>
      </c>
      <c r="O24" s="139"/>
      <c r="P24" s="191"/>
      <c r="R24" s="134" t="s">
        <v>176</v>
      </c>
      <c r="S24" s="118" t="s">
        <v>36</v>
      </c>
      <c r="T24" s="146" t="s">
        <v>214</v>
      </c>
      <c r="U24" s="145"/>
      <c r="V24" s="109">
        <v>1</v>
      </c>
      <c r="W24" s="109">
        <v>0.5</v>
      </c>
      <c r="X24" s="109">
        <v>0</v>
      </c>
      <c r="Y24" s="109"/>
      <c r="Z24" s="109"/>
      <c r="AA24" s="109"/>
      <c r="AB24" s="109"/>
      <c r="AC24" s="125" t="str">
        <f>IF('RQAT - component'!G254="✓",V24,IF('RQAT - component'!G256="✓",W24,IF('RQAT - component'!G258="✓",X24,"-")))</f>
        <v>-</v>
      </c>
      <c r="AE24" s="97">
        <f>'Parameters Dashboard'!E40</f>
        <v>4</v>
      </c>
      <c r="AF24" s="184" t="str">
        <f>IFERROR(AC24*AE24,"-")</f>
        <v>-</v>
      </c>
      <c r="AH24" s="139"/>
      <c r="AI24" s="191"/>
    </row>
    <row r="25" spans="1:35" ht="15" thickBot="1" x14ac:dyDescent="0.4">
      <c r="A25" s="135" t="s">
        <v>176</v>
      </c>
      <c r="B25" s="119" t="s">
        <v>37</v>
      </c>
      <c r="C25" s="149" t="s">
        <v>216</v>
      </c>
      <c r="D25" s="145"/>
      <c r="E25" s="106">
        <v>1</v>
      </c>
      <c r="F25" s="110">
        <v>0.7</v>
      </c>
      <c r="G25" s="106">
        <v>0.4</v>
      </c>
      <c r="H25" s="106">
        <v>0.2</v>
      </c>
      <c r="I25" s="106"/>
      <c r="J25" s="125" t="str">
        <f>IF('RQAT - service'!G276="✓",E25,IF('RQAT - service'!G278="✓",F25,IF('RQAT - service'!G280="✓",G25,IF('RQAT - service'!G282="✓",H25,"-"))))</f>
        <v>-</v>
      </c>
      <c r="L25" s="141">
        <f>'Parameters Dashboard'!G41</f>
        <v>3</v>
      </c>
      <c r="M25" s="186" t="str">
        <f>IFERROR(J25*L25,"-")</f>
        <v>-</v>
      </c>
      <c r="O25" s="139"/>
      <c r="P25" s="191"/>
      <c r="R25" s="135" t="s">
        <v>176</v>
      </c>
      <c r="S25" s="119" t="s">
        <v>37</v>
      </c>
      <c r="T25" s="149" t="s">
        <v>215</v>
      </c>
      <c r="U25" s="145"/>
      <c r="V25" s="106">
        <v>1</v>
      </c>
      <c r="W25" s="110">
        <v>0.6</v>
      </c>
      <c r="X25" s="106">
        <v>0</v>
      </c>
      <c r="Y25" s="106">
        <v>1</v>
      </c>
      <c r="Z25" s="106"/>
      <c r="AA25" s="109"/>
      <c r="AB25" s="109"/>
      <c r="AC25" s="125" t="str">
        <f>IF('RQAT - component'!G268="✓",V25,IF('RQAT - component'!G270="✓",W25,IF('RQAT - component'!G272="✓",X25,IF('RQAT - component'!G274="✓",Y25,"-"))))</f>
        <v>-</v>
      </c>
      <c r="AE25" s="141">
        <f>'Parameters Dashboard'!E41</f>
        <v>4</v>
      </c>
      <c r="AF25" s="186" t="str">
        <f>IFERROR(AC25*AE25,"-")</f>
        <v>-</v>
      </c>
      <c r="AH25" s="140">
        <f>'Parameters Dashboard'!H10</f>
        <v>8</v>
      </c>
      <c r="AI25" s="192">
        <f>IFERROR(SUM(AF24:AF25),"-")</f>
        <v>0</v>
      </c>
    </row>
    <row r="26" spans="1:35" x14ac:dyDescent="0.35">
      <c r="A26" s="136" t="s">
        <v>176</v>
      </c>
      <c r="B26" s="137" t="s">
        <v>38</v>
      </c>
      <c r="C26" s="149" t="s">
        <v>217</v>
      </c>
      <c r="D26" s="145"/>
      <c r="E26" s="106">
        <v>1</v>
      </c>
      <c r="F26" s="106">
        <v>0.5</v>
      </c>
      <c r="G26" s="106">
        <v>1</v>
      </c>
      <c r="H26" s="106"/>
      <c r="I26" s="106"/>
      <c r="J26" s="125" t="str">
        <f>IF('RQAT - service'!G290="✓",E26,IF('RQAT - service'!G292="✓",F26,IF('RQAT - service'!G294="✓",G26,"-")))</f>
        <v>-</v>
      </c>
      <c r="L26" s="141">
        <f>'Parameters Dashboard'!G42</f>
        <v>3</v>
      </c>
      <c r="M26" s="186" t="str">
        <f>IFERROR(J26*L26,"-")</f>
        <v>-</v>
      </c>
      <c r="O26" s="94">
        <f>'Parameters Dashboard'!I10</f>
        <v>13</v>
      </c>
      <c r="P26" s="192">
        <f>IFERROR(SUM(M24:M26),"-")</f>
        <v>0</v>
      </c>
      <c r="R26" s="136" t="s">
        <v>176</v>
      </c>
      <c r="S26" s="137" t="s">
        <v>294</v>
      </c>
      <c r="T26" s="149" t="s">
        <v>294</v>
      </c>
      <c r="U26" s="145"/>
      <c r="V26" s="106"/>
      <c r="W26" s="106"/>
      <c r="X26" s="106"/>
      <c r="Y26" s="106"/>
      <c r="Z26" s="106"/>
      <c r="AA26" s="109"/>
      <c r="AB26" s="109"/>
      <c r="AC26" s="125"/>
      <c r="AE26" s="141"/>
      <c r="AF26" s="186"/>
      <c r="AH26" s="94"/>
      <c r="AI26" s="192"/>
    </row>
    <row r="27" spans="1:35" x14ac:dyDescent="0.35">
      <c r="J27" s="230"/>
      <c r="L27" s="230">
        <f>SUM(L7:L26)</f>
        <v>100</v>
      </c>
      <c r="M27" s="230">
        <f>SUM(M7:M26)</f>
        <v>0</v>
      </c>
      <c r="O27" s="230">
        <f>SUM(O7:O26)</f>
        <v>100</v>
      </c>
      <c r="P27" s="230">
        <f>SUM(P7:P26)</f>
        <v>0</v>
      </c>
      <c r="AE27" s="230">
        <f>SUM(AE7:AE26)</f>
        <v>100</v>
      </c>
      <c r="AF27" s="230">
        <f>SUM(AF7:AF26)</f>
        <v>0</v>
      </c>
      <c r="AH27" s="230">
        <f>SUM(AH7:AH26)</f>
        <v>100</v>
      </c>
      <c r="AI27" s="230">
        <f>SUM(AI7:AI26)</f>
        <v>0</v>
      </c>
    </row>
  </sheetData>
  <mergeCells count="15">
    <mergeCell ref="O5:P5"/>
    <mergeCell ref="A1:P1"/>
    <mergeCell ref="A3:P3"/>
    <mergeCell ref="L5:M5"/>
    <mergeCell ref="E5:J5"/>
    <mergeCell ref="A5:A6"/>
    <mergeCell ref="B5:B6"/>
    <mergeCell ref="C5:C6"/>
    <mergeCell ref="R3:AI3"/>
    <mergeCell ref="R5:R6"/>
    <mergeCell ref="S5:S6"/>
    <mergeCell ref="T5:T6"/>
    <mergeCell ref="V5:AC5"/>
    <mergeCell ref="AE5:AF5"/>
    <mergeCell ref="AH5:AI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2"/>
  <sheetViews>
    <sheetView topLeftCell="A31" zoomScale="50" zoomScaleNormal="50" workbookViewId="0">
      <selection activeCell="H50" sqref="H50"/>
    </sheetView>
  </sheetViews>
  <sheetFormatPr defaultColWidth="9.1796875" defaultRowHeight="14.5" x14ac:dyDescent="0.35"/>
  <cols>
    <col min="1" max="1" width="1" style="14" customWidth="1"/>
    <col min="2" max="2" width="5.1796875" style="14" customWidth="1"/>
    <col min="3" max="3" width="32.26953125" style="14" bestFit="1" customWidth="1"/>
    <col min="4" max="4" width="31.36328125" style="14" customWidth="1"/>
    <col min="5" max="5" width="7.1796875" style="14" customWidth="1"/>
    <col min="6" max="6" width="31.90625" style="14" customWidth="1"/>
    <col min="7" max="7" width="7.1796875" style="14" customWidth="1"/>
    <col min="8" max="8" width="35.1796875" style="14" customWidth="1"/>
    <col min="9" max="9" width="33.453125" style="14" customWidth="1"/>
    <col min="10" max="10" width="48.08984375" style="14" customWidth="1"/>
    <col min="11" max="16384" width="9.1796875" style="14"/>
  </cols>
  <sheetData>
    <row r="1" spans="2:14" s="18" customFormat="1" ht="18.5" x14ac:dyDescent="0.35">
      <c r="B1" s="20" t="s">
        <v>162</v>
      </c>
      <c r="C1" s="20"/>
      <c r="D1" s="20"/>
      <c r="E1" s="20"/>
      <c r="F1" s="55"/>
      <c r="G1" s="55"/>
      <c r="H1" s="55"/>
      <c r="I1" s="56"/>
      <c r="J1" s="56"/>
      <c r="K1" s="56"/>
      <c r="L1" s="56"/>
      <c r="M1" s="56"/>
      <c r="N1" s="56"/>
    </row>
    <row r="2" spans="2:14" x14ac:dyDescent="0.35">
      <c r="F2" s="69"/>
    </row>
    <row r="3" spans="2:14" ht="14.5" customHeight="1" x14ac:dyDescent="0.35">
      <c r="B3" s="375" t="s">
        <v>174</v>
      </c>
      <c r="C3" s="375"/>
      <c r="D3" s="375"/>
      <c r="E3" s="375"/>
      <c r="F3" s="375"/>
      <c r="G3" s="375"/>
      <c r="H3" s="353" t="s">
        <v>173</v>
      </c>
      <c r="I3" s="353"/>
    </row>
    <row r="4" spans="2:14" x14ac:dyDescent="0.35">
      <c r="B4" s="375"/>
      <c r="C4" s="375"/>
      <c r="D4" s="375"/>
      <c r="E4" s="375"/>
      <c r="F4" s="375"/>
      <c r="G4" s="375"/>
      <c r="H4" s="84" t="s">
        <v>178</v>
      </c>
      <c r="I4" s="84" t="s">
        <v>175</v>
      </c>
    </row>
    <row r="5" spans="2:14" ht="4.5" customHeight="1" x14ac:dyDescent="0.35"/>
    <row r="6" spans="2:14" ht="15.5" x14ac:dyDescent="0.35">
      <c r="B6" s="357" t="s">
        <v>0</v>
      </c>
      <c r="C6" s="357"/>
      <c r="D6" s="357"/>
      <c r="E6" s="357"/>
      <c r="F6" s="357"/>
      <c r="G6" s="357"/>
      <c r="H6" s="85">
        <v>20</v>
      </c>
      <c r="I6" s="85">
        <v>20</v>
      </c>
    </row>
    <row r="7" spans="2:14" ht="15.5" x14ac:dyDescent="0.35">
      <c r="B7" s="358" t="s">
        <v>2</v>
      </c>
      <c r="C7" s="358"/>
      <c r="D7" s="358"/>
      <c r="E7" s="358"/>
      <c r="F7" s="358"/>
      <c r="G7" s="358"/>
      <c r="H7" s="85">
        <v>25</v>
      </c>
      <c r="I7" s="85">
        <v>35</v>
      </c>
    </row>
    <row r="8" spans="2:14" ht="15.5" x14ac:dyDescent="0.35">
      <c r="B8" s="359" t="s">
        <v>3</v>
      </c>
      <c r="C8" s="359"/>
      <c r="D8" s="359"/>
      <c r="E8" s="359"/>
      <c r="F8" s="359"/>
      <c r="G8" s="359"/>
      <c r="H8" s="85">
        <v>5</v>
      </c>
      <c r="I8" s="85">
        <v>5</v>
      </c>
    </row>
    <row r="9" spans="2:14" ht="15.5" x14ac:dyDescent="0.35">
      <c r="B9" s="360" t="s">
        <v>4</v>
      </c>
      <c r="C9" s="360"/>
      <c r="D9" s="360"/>
      <c r="E9" s="360"/>
      <c r="F9" s="360"/>
      <c r="G9" s="360"/>
      <c r="H9" s="85">
        <v>42</v>
      </c>
      <c r="I9" s="85">
        <v>27</v>
      </c>
    </row>
    <row r="10" spans="2:14" ht="15.5" x14ac:dyDescent="0.35">
      <c r="B10" s="362" t="s">
        <v>176</v>
      </c>
      <c r="C10" s="363"/>
      <c r="D10" s="363"/>
      <c r="E10" s="363"/>
      <c r="F10" s="363"/>
      <c r="G10" s="364"/>
      <c r="H10" s="85">
        <v>8</v>
      </c>
      <c r="I10" s="85">
        <v>13</v>
      </c>
    </row>
    <row r="11" spans="2:14" x14ac:dyDescent="0.35">
      <c r="B11" s="361" t="s">
        <v>156</v>
      </c>
      <c r="C11" s="361"/>
      <c r="D11" s="361"/>
      <c r="E11" s="361"/>
      <c r="F11" s="361"/>
      <c r="G11" s="361"/>
      <c r="H11" s="86">
        <f>SUM(H6:H10)</f>
        <v>100</v>
      </c>
      <c r="I11" s="86">
        <f>SUM(I6:I10)</f>
        <v>100</v>
      </c>
    </row>
    <row r="12" spans="2:14" ht="8" customHeight="1" x14ac:dyDescent="0.35">
      <c r="B12" s="58"/>
      <c r="C12" s="58"/>
      <c r="D12" s="58"/>
      <c r="E12" s="59"/>
    </row>
    <row r="14" spans="2:14" x14ac:dyDescent="0.35">
      <c r="B14" s="365" t="s">
        <v>157</v>
      </c>
      <c r="C14" s="365" t="s">
        <v>174</v>
      </c>
      <c r="D14" s="365" t="s">
        <v>178</v>
      </c>
      <c r="E14" s="365"/>
      <c r="F14" s="365" t="s">
        <v>175</v>
      </c>
      <c r="G14" s="365"/>
    </row>
    <row r="15" spans="2:14" x14ac:dyDescent="0.35">
      <c r="B15" s="365"/>
      <c r="C15" s="365"/>
      <c r="D15" s="123" t="s">
        <v>158</v>
      </c>
      <c r="E15" s="123" t="s">
        <v>193</v>
      </c>
      <c r="F15" s="123" t="s">
        <v>158</v>
      </c>
      <c r="G15" s="123" t="s">
        <v>193</v>
      </c>
    </row>
    <row r="16" spans="2:14" ht="4.5" customHeight="1" x14ac:dyDescent="0.35"/>
    <row r="17" spans="1:7" x14ac:dyDescent="0.35">
      <c r="A17" s="60"/>
      <c r="B17" s="70" t="s">
        <v>11</v>
      </c>
      <c r="C17" s="70" t="s">
        <v>0</v>
      </c>
      <c r="D17" s="61" t="s">
        <v>179</v>
      </c>
      <c r="E17" s="88">
        <v>15</v>
      </c>
      <c r="F17" s="124" t="s">
        <v>19</v>
      </c>
      <c r="G17" s="83">
        <v>15</v>
      </c>
    </row>
    <row r="18" spans="1:7" x14ac:dyDescent="0.35">
      <c r="A18" s="60"/>
      <c r="B18" s="70" t="s">
        <v>17</v>
      </c>
      <c r="C18" s="70" t="s">
        <v>0</v>
      </c>
      <c r="D18" s="61" t="s">
        <v>18</v>
      </c>
      <c r="E18" s="83">
        <v>5</v>
      </c>
      <c r="F18" s="87" t="s">
        <v>18</v>
      </c>
      <c r="G18" s="83">
        <v>5</v>
      </c>
    </row>
    <row r="19" spans="1:7" x14ac:dyDescent="0.35">
      <c r="A19" s="60"/>
      <c r="B19" s="382" t="s">
        <v>156</v>
      </c>
      <c r="C19" s="382"/>
      <c r="D19" s="382"/>
      <c r="E19" s="89">
        <f>SUM($E$17:$E$18)</f>
        <v>20</v>
      </c>
      <c r="F19" s="77" t="s">
        <v>156</v>
      </c>
      <c r="G19" s="86">
        <f>SUM($G$17:$G$18)</f>
        <v>20</v>
      </c>
    </row>
    <row r="20" spans="1:7" ht="4.5" customHeight="1" x14ac:dyDescent="0.35">
      <c r="A20" s="60"/>
      <c r="B20" s="62"/>
      <c r="C20" s="62"/>
      <c r="D20" s="63"/>
      <c r="E20" s="69"/>
      <c r="G20" s="50"/>
    </row>
    <row r="21" spans="1:7" x14ac:dyDescent="0.35">
      <c r="A21" s="60"/>
      <c r="B21" s="72" t="s">
        <v>20</v>
      </c>
      <c r="C21" s="72" t="s">
        <v>2</v>
      </c>
      <c r="D21" s="73" t="s">
        <v>49</v>
      </c>
      <c r="E21" s="90">
        <v>5</v>
      </c>
      <c r="F21" s="73" t="s">
        <v>49</v>
      </c>
      <c r="G21" s="90">
        <v>7</v>
      </c>
    </row>
    <row r="22" spans="1:7" x14ac:dyDescent="0.35">
      <c r="A22" s="60"/>
      <c r="B22" s="72" t="s">
        <v>22</v>
      </c>
      <c r="C22" s="72" t="s">
        <v>2</v>
      </c>
      <c r="D22" s="73" t="s">
        <v>180</v>
      </c>
      <c r="E22" s="90">
        <v>2</v>
      </c>
      <c r="F22" s="73" t="s">
        <v>180</v>
      </c>
      <c r="G22" s="90">
        <v>3</v>
      </c>
    </row>
    <row r="23" spans="1:7" x14ac:dyDescent="0.35">
      <c r="A23" s="60"/>
      <c r="B23" s="72" t="s">
        <v>23</v>
      </c>
      <c r="C23" s="72" t="s">
        <v>2</v>
      </c>
      <c r="D23" s="75" t="s">
        <v>181</v>
      </c>
      <c r="E23" s="90">
        <v>2</v>
      </c>
      <c r="F23" s="75" t="s">
        <v>181</v>
      </c>
      <c r="G23" s="90">
        <v>3</v>
      </c>
    </row>
    <row r="24" spans="1:7" x14ac:dyDescent="0.35">
      <c r="A24" s="60"/>
      <c r="B24" s="72" t="s">
        <v>24</v>
      </c>
      <c r="C24" s="72" t="s">
        <v>2</v>
      </c>
      <c r="D24" s="75" t="s">
        <v>182</v>
      </c>
      <c r="E24" s="90">
        <v>5</v>
      </c>
      <c r="F24" s="75" t="s">
        <v>182</v>
      </c>
      <c r="G24" s="90">
        <v>7</v>
      </c>
    </row>
    <row r="25" spans="1:7" x14ac:dyDescent="0.35">
      <c r="A25" s="60"/>
      <c r="B25" s="72" t="s">
        <v>25</v>
      </c>
      <c r="C25" s="72" t="s">
        <v>2</v>
      </c>
      <c r="D25" s="75" t="s">
        <v>72</v>
      </c>
      <c r="E25" s="90">
        <v>4</v>
      </c>
      <c r="F25" s="75" t="s">
        <v>72</v>
      </c>
      <c r="G25" s="90">
        <v>4</v>
      </c>
    </row>
    <row r="26" spans="1:7" x14ac:dyDescent="0.35">
      <c r="A26" s="60"/>
      <c r="B26" s="72" t="s">
        <v>26</v>
      </c>
      <c r="C26" s="72" t="s">
        <v>2</v>
      </c>
      <c r="D26" s="75" t="s">
        <v>184</v>
      </c>
      <c r="E26" s="90">
        <v>2</v>
      </c>
      <c r="F26" s="75" t="s">
        <v>79</v>
      </c>
      <c r="G26" s="90">
        <v>8</v>
      </c>
    </row>
    <row r="27" spans="1:7" x14ac:dyDescent="0.35">
      <c r="A27" s="60"/>
      <c r="B27" s="72" t="s">
        <v>27</v>
      </c>
      <c r="C27" s="72" t="s">
        <v>2</v>
      </c>
      <c r="D27" s="73" t="s">
        <v>183</v>
      </c>
      <c r="E27" s="90">
        <v>5</v>
      </c>
      <c r="F27" s="73" t="s">
        <v>185</v>
      </c>
      <c r="G27" s="90">
        <v>3</v>
      </c>
    </row>
    <row r="28" spans="1:7" x14ac:dyDescent="0.35">
      <c r="A28" s="60"/>
      <c r="B28" s="361" t="s">
        <v>156</v>
      </c>
      <c r="C28" s="361"/>
      <c r="D28" s="361"/>
      <c r="E28" s="91">
        <f>SUM($E$21:$E$27)</f>
        <v>25</v>
      </c>
      <c r="F28" s="77" t="s">
        <v>156</v>
      </c>
      <c r="G28" s="91">
        <f>SUM($G$21:$G$27)</f>
        <v>35</v>
      </c>
    </row>
    <row r="29" spans="1:7" ht="4.5" customHeight="1" x14ac:dyDescent="0.35">
      <c r="A29" s="60"/>
      <c r="B29" s="64"/>
      <c r="C29" s="64"/>
      <c r="D29" s="63"/>
      <c r="E29" s="62"/>
      <c r="G29" s="50"/>
    </row>
    <row r="30" spans="1:7" x14ac:dyDescent="0.35">
      <c r="A30" s="60"/>
      <c r="B30" s="76" t="s">
        <v>29</v>
      </c>
      <c r="C30" s="76" t="s">
        <v>3</v>
      </c>
      <c r="D30" s="73" t="s">
        <v>97</v>
      </c>
      <c r="E30" s="90">
        <v>2</v>
      </c>
      <c r="F30" s="73" t="s">
        <v>97</v>
      </c>
      <c r="G30" s="90">
        <v>2</v>
      </c>
    </row>
    <row r="31" spans="1:7" x14ac:dyDescent="0.35">
      <c r="A31" s="60"/>
      <c r="B31" s="76" t="s">
        <v>98</v>
      </c>
      <c r="C31" s="76" t="s">
        <v>3</v>
      </c>
      <c r="D31" s="75" t="s">
        <v>99</v>
      </c>
      <c r="E31" s="90">
        <v>3</v>
      </c>
      <c r="F31" s="75" t="s">
        <v>99</v>
      </c>
      <c r="G31" s="90">
        <v>3</v>
      </c>
    </row>
    <row r="32" spans="1:7" x14ac:dyDescent="0.35">
      <c r="A32" s="60"/>
      <c r="B32" s="361" t="s">
        <v>156</v>
      </c>
      <c r="C32" s="361"/>
      <c r="D32" s="361"/>
      <c r="E32" s="91">
        <f>SUM($E$30:$E$31)</f>
        <v>5</v>
      </c>
      <c r="F32" s="77" t="s">
        <v>156</v>
      </c>
      <c r="G32" s="91">
        <f>SUM($G$30:$EG$31)</f>
        <v>5</v>
      </c>
    </row>
    <row r="33" spans="1:10" ht="4.5" customHeight="1" x14ac:dyDescent="0.35">
      <c r="A33" s="60"/>
      <c r="B33" s="62"/>
      <c r="C33" s="62"/>
      <c r="D33" s="63"/>
      <c r="E33" s="62"/>
      <c r="G33" s="50"/>
    </row>
    <row r="34" spans="1:10" x14ac:dyDescent="0.35">
      <c r="A34" s="60"/>
      <c r="B34" s="78" t="s">
        <v>32</v>
      </c>
      <c r="C34" s="78" t="s">
        <v>4</v>
      </c>
      <c r="D34" s="75" t="s">
        <v>186</v>
      </c>
      <c r="E34" s="90">
        <v>25</v>
      </c>
      <c r="F34" s="74" t="s">
        <v>189</v>
      </c>
      <c r="G34" s="90">
        <v>10</v>
      </c>
    </row>
    <row r="35" spans="1:10" x14ac:dyDescent="0.35">
      <c r="A35" s="60"/>
      <c r="B35" s="78" t="s">
        <v>33</v>
      </c>
      <c r="C35" s="78" t="s">
        <v>4</v>
      </c>
      <c r="D35" s="73" t="s">
        <v>187</v>
      </c>
      <c r="E35" s="90">
        <v>4</v>
      </c>
      <c r="F35" s="74" t="s">
        <v>109</v>
      </c>
      <c r="G35" s="90">
        <v>4</v>
      </c>
    </row>
    <row r="36" spans="1:10" x14ac:dyDescent="0.35">
      <c r="A36" s="60"/>
      <c r="B36" s="78" t="s">
        <v>34</v>
      </c>
      <c r="C36" s="78" t="s">
        <v>4</v>
      </c>
      <c r="D36" s="73" t="s">
        <v>126</v>
      </c>
      <c r="E36" s="90">
        <v>3</v>
      </c>
      <c r="F36" s="74" t="s">
        <v>126</v>
      </c>
      <c r="G36" s="90">
        <v>3</v>
      </c>
    </row>
    <row r="37" spans="1:10" x14ac:dyDescent="0.35">
      <c r="A37" s="60"/>
      <c r="B37" s="78" t="s">
        <v>35</v>
      </c>
      <c r="C37" s="78" t="s">
        <v>4</v>
      </c>
      <c r="D37" s="73" t="s">
        <v>188</v>
      </c>
      <c r="E37" s="90">
        <v>10</v>
      </c>
      <c r="F37" s="74" t="s">
        <v>132</v>
      </c>
      <c r="G37" s="90">
        <v>10</v>
      </c>
    </row>
    <row r="38" spans="1:10" x14ac:dyDescent="0.35">
      <c r="A38" s="60"/>
      <c r="B38" s="361" t="s">
        <v>156</v>
      </c>
      <c r="C38" s="361"/>
      <c r="D38" s="361"/>
      <c r="E38" s="91">
        <f>SUM($E$34:$E$37)</f>
        <v>42</v>
      </c>
      <c r="F38" s="77" t="s">
        <v>156</v>
      </c>
      <c r="G38" s="91">
        <f>SUM($G$34:$G$37)</f>
        <v>27</v>
      </c>
    </row>
    <row r="39" spans="1:10" ht="4.5" customHeight="1" x14ac:dyDescent="0.35">
      <c r="A39" s="60"/>
      <c r="B39" s="62"/>
      <c r="C39" s="62"/>
      <c r="D39" s="63"/>
      <c r="E39" s="62"/>
      <c r="G39" s="50"/>
    </row>
    <row r="40" spans="1:10" x14ac:dyDescent="0.35">
      <c r="A40" s="60"/>
      <c r="B40" s="78" t="s">
        <v>36</v>
      </c>
      <c r="C40" s="78" t="s">
        <v>176</v>
      </c>
      <c r="D40" s="75" t="s">
        <v>190</v>
      </c>
      <c r="E40" s="90">
        <v>4</v>
      </c>
      <c r="F40" s="74" t="s">
        <v>138</v>
      </c>
      <c r="G40" s="90">
        <v>7</v>
      </c>
    </row>
    <row r="41" spans="1:10" x14ac:dyDescent="0.35">
      <c r="A41" s="60"/>
      <c r="B41" s="78" t="s">
        <v>37</v>
      </c>
      <c r="C41" s="78" t="s">
        <v>176</v>
      </c>
      <c r="D41" s="73" t="s">
        <v>191</v>
      </c>
      <c r="E41" s="90">
        <v>4</v>
      </c>
      <c r="F41" s="74" t="s">
        <v>145</v>
      </c>
      <c r="G41" s="90">
        <v>3</v>
      </c>
    </row>
    <row r="42" spans="1:10" x14ac:dyDescent="0.35">
      <c r="A42" s="60"/>
      <c r="B42" s="78" t="s">
        <v>38</v>
      </c>
      <c r="C42" s="78" t="s">
        <v>176</v>
      </c>
      <c r="D42" s="73" t="s">
        <v>192</v>
      </c>
      <c r="E42" s="90" t="s">
        <v>192</v>
      </c>
      <c r="F42" s="74" t="s">
        <v>151</v>
      </c>
      <c r="G42" s="90">
        <v>3</v>
      </c>
    </row>
    <row r="43" spans="1:10" x14ac:dyDescent="0.35">
      <c r="A43" s="60"/>
      <c r="B43" s="361" t="s">
        <v>156</v>
      </c>
      <c r="C43" s="361"/>
      <c r="D43" s="361"/>
      <c r="E43" s="91">
        <f>SUM(E40:E42)</f>
        <v>8</v>
      </c>
      <c r="F43" s="77" t="s">
        <v>156</v>
      </c>
      <c r="G43" s="91">
        <f>SUM(G40:G42)</f>
        <v>13</v>
      </c>
    </row>
    <row r="45" spans="1:10" ht="29" x14ac:dyDescent="0.35">
      <c r="B45" s="369" t="s">
        <v>163</v>
      </c>
      <c r="C45" s="370"/>
      <c r="D45" s="370"/>
      <c r="E45" s="370"/>
      <c r="F45" s="370"/>
      <c r="G45" s="371"/>
      <c r="H45" s="57" t="s">
        <v>159</v>
      </c>
      <c r="I45" s="57" t="s">
        <v>160</v>
      </c>
      <c r="J45" s="57" t="s">
        <v>172</v>
      </c>
    </row>
    <row r="46" spans="1:10" ht="4.5" customHeight="1" x14ac:dyDescent="0.35"/>
    <row r="47" spans="1:10" ht="87" x14ac:dyDescent="0.35">
      <c r="B47" s="366" t="s">
        <v>164</v>
      </c>
      <c r="C47" s="367"/>
      <c r="D47" s="367"/>
      <c r="E47" s="367"/>
      <c r="F47" s="367"/>
      <c r="G47" s="368"/>
      <c r="H47" s="79">
        <v>0.9</v>
      </c>
      <c r="I47" s="65" t="s">
        <v>171</v>
      </c>
      <c r="J47" s="65" t="s">
        <v>290</v>
      </c>
    </row>
    <row r="48" spans="1:10" ht="101.5" x14ac:dyDescent="0.35">
      <c r="B48" s="372" t="s">
        <v>165</v>
      </c>
      <c r="C48" s="373"/>
      <c r="D48" s="373"/>
      <c r="E48" s="373"/>
      <c r="F48" s="373"/>
      <c r="G48" s="374"/>
      <c r="H48" s="79">
        <v>0.75</v>
      </c>
      <c r="I48" s="65" t="s">
        <v>170</v>
      </c>
      <c r="J48" s="65" t="s">
        <v>291</v>
      </c>
    </row>
    <row r="49" spans="2:10" ht="87" x14ac:dyDescent="0.35">
      <c r="B49" s="376" t="s">
        <v>166</v>
      </c>
      <c r="C49" s="377"/>
      <c r="D49" s="377"/>
      <c r="E49" s="377"/>
      <c r="F49" s="377"/>
      <c r="G49" s="378"/>
      <c r="H49" s="79">
        <v>0.5</v>
      </c>
      <c r="I49" s="65" t="s">
        <v>169</v>
      </c>
      <c r="J49" s="65" t="s">
        <v>292</v>
      </c>
    </row>
    <row r="50" spans="2:10" s="66" customFormat="1" ht="101.5" x14ac:dyDescent="0.35">
      <c r="B50" s="379" t="s">
        <v>167</v>
      </c>
      <c r="C50" s="380"/>
      <c r="D50" s="380"/>
      <c r="E50" s="380"/>
      <c r="F50" s="380"/>
      <c r="G50" s="381"/>
      <c r="H50" s="80">
        <v>0</v>
      </c>
      <c r="I50" s="65" t="s">
        <v>168</v>
      </c>
      <c r="J50" s="65" t="s">
        <v>293</v>
      </c>
    </row>
    <row r="51" spans="2:10" s="66" customFormat="1" ht="13.5" customHeight="1" x14ac:dyDescent="0.35">
      <c r="B51" s="67"/>
      <c r="C51" s="67"/>
      <c r="D51" s="67"/>
      <c r="E51" s="68"/>
      <c r="H51" s="81"/>
    </row>
    <row r="52" spans="2:10" x14ac:dyDescent="0.35">
      <c r="B52" s="354" t="s">
        <v>161</v>
      </c>
      <c r="C52" s="355"/>
      <c r="D52" s="355"/>
      <c r="E52" s="355"/>
      <c r="F52" s="355"/>
      <c r="G52" s="356"/>
      <c r="H52" s="82">
        <v>0.9</v>
      </c>
    </row>
  </sheetData>
  <mergeCells count="23">
    <mergeCell ref="B3:G4"/>
    <mergeCell ref="B49:G49"/>
    <mergeCell ref="B50:G50"/>
    <mergeCell ref="B19:D19"/>
    <mergeCell ref="B28:D28"/>
    <mergeCell ref="B32:D32"/>
    <mergeCell ref="B38:D38"/>
    <mergeCell ref="H3:I3"/>
    <mergeCell ref="B52:G52"/>
    <mergeCell ref="B6:G6"/>
    <mergeCell ref="B7:G7"/>
    <mergeCell ref="B8:G8"/>
    <mergeCell ref="B9:G9"/>
    <mergeCell ref="B11:G11"/>
    <mergeCell ref="B10:G10"/>
    <mergeCell ref="F14:G14"/>
    <mergeCell ref="B43:D43"/>
    <mergeCell ref="B47:G47"/>
    <mergeCell ref="B45:G45"/>
    <mergeCell ref="B14:B15"/>
    <mergeCell ref="C14:C15"/>
    <mergeCell ref="D14:E14"/>
    <mergeCell ref="B48:G4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4"/>
  <sheetViews>
    <sheetView workbookViewId="0">
      <selection sqref="A1:B1"/>
    </sheetView>
  </sheetViews>
  <sheetFormatPr defaultRowHeight="14.5" x14ac:dyDescent="0.35"/>
  <cols>
    <col min="1" max="1" width="15.81640625" bestFit="1" customWidth="1"/>
    <col min="2" max="2" width="19.7265625" bestFit="1" customWidth="1"/>
  </cols>
  <sheetData>
    <row r="1" spans="1:2" x14ac:dyDescent="0.35">
      <c r="A1" s="383" t="s">
        <v>14</v>
      </c>
      <c r="B1" s="384"/>
    </row>
    <row r="2" spans="1:2" x14ac:dyDescent="0.35">
      <c r="A2" s="29" t="s">
        <v>15</v>
      </c>
      <c r="B2" s="30" t="s">
        <v>16</v>
      </c>
    </row>
    <row r="3" spans="1:2" x14ac:dyDescent="0.35">
      <c r="A3" s="31"/>
      <c r="B3" s="30"/>
    </row>
    <row r="4" spans="1:2" x14ac:dyDescent="0.35">
      <c r="A4" s="31" t="s">
        <v>7</v>
      </c>
      <c r="B4" s="32"/>
    </row>
  </sheetData>
  <mergeCells count="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Cover</vt:lpstr>
      <vt:lpstr>Registration</vt:lpstr>
      <vt:lpstr>RQAT - service</vt:lpstr>
      <vt:lpstr>RQAT - component</vt:lpstr>
      <vt:lpstr>Final Scores - service</vt:lpstr>
      <vt:lpstr>Final Scores - component</vt:lpstr>
      <vt:lpstr>Calculation Dashboard</vt:lpstr>
      <vt:lpstr>Parameters Dashboard</vt:lpstr>
      <vt:lpstr>dropdownlist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2018-05-22T17:59:21Z</dcterms:created>
  <dcterms:modified xsi:type="dcterms:W3CDTF">2018-07-09T10:13:10Z</dcterms:modified>
</cp:coreProperties>
</file>