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igLpUI9o/OcXxH3aK7HxCAqy0RXsZt3uCw5R2fzu8H3aADNSGQSYnBgdpGc/ejeBzIk3VGkqgYORJxoKIKq65A==" workbookSaltValue="v064nQdzFVZltleEAXgSJw==" workbookSpinCount="100000" lockStructure="1"/>
  <bookViews>
    <workbookView xWindow="0" yWindow="0" windowWidth="19200" windowHeight="7450"/>
  </bookViews>
  <sheets>
    <sheet name="Cover" sheetId="10" r:id="rId1"/>
    <sheet name="Registration" sheetId="12" r:id="rId2"/>
    <sheet name="RQAT - service" sheetId="4" r:id="rId3"/>
    <sheet name="RQAT - component" sheetId="5" r:id="rId4"/>
    <sheet name="Final Scores - service" sheetId="9" r:id="rId5"/>
    <sheet name="Final Scores - component" sheetId="11" r:id="rId6"/>
    <sheet name="Calculation Dashboard" sheetId="8" state="hidden" r:id="rId7"/>
    <sheet name="Parameters Dashboard" sheetId="7" state="hidden" r:id="rId8"/>
    <sheet name="dropdownlist" sheetId="6" state="hidden" r:id="rId9"/>
  </sheets>
  <externalReferences>
    <externalReference r:id="rId10"/>
  </externalReferences>
  <definedNames>
    <definedName name="selection_allowed">'[1]IOP Calculation Dashboard'!$A$330:$A$331</definedName>
    <definedName name="selection_not_allowed">'[1]IOP Calculation Dashboard'!$B$330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1" l="1"/>
  <c r="D10" i="5" l="1"/>
  <c r="D3" i="11" l="1"/>
  <c r="D5" i="9"/>
  <c r="D3" i="9"/>
  <c r="D10" i="4"/>
  <c r="J11" i="8" l="1"/>
  <c r="J10" i="8"/>
  <c r="J15" i="8"/>
  <c r="J13" i="8"/>
  <c r="AC19" i="8"/>
  <c r="AC9" i="8"/>
  <c r="AC17" i="8"/>
  <c r="AC25" i="8"/>
  <c r="AC24" i="8"/>
  <c r="AC23" i="8"/>
  <c r="AC22" i="8"/>
  <c r="AC21" i="8"/>
  <c r="AC20" i="8"/>
  <c r="AC18" i="8"/>
  <c r="AC16" i="8"/>
  <c r="AC14" i="8"/>
  <c r="AC13" i="8"/>
  <c r="AC7" i="8"/>
  <c r="AC8" i="8"/>
  <c r="AC10" i="8"/>
  <c r="AC12" i="8"/>
  <c r="AC11" i="8"/>
  <c r="D13" i="11" l="1"/>
  <c r="D11" i="11"/>
  <c r="D9" i="11"/>
  <c r="D7" i="11"/>
  <c r="D13" i="9"/>
  <c r="D11" i="9"/>
  <c r="D9" i="9"/>
  <c r="D7" i="9"/>
  <c r="D25" i="11" l="1"/>
  <c r="D23" i="11"/>
  <c r="D21" i="11"/>
  <c r="D19" i="11"/>
  <c r="D17" i="11"/>
  <c r="AH25" i="8"/>
  <c r="AH23" i="8"/>
  <c r="AH18" i="8"/>
  <c r="AH16" i="8"/>
  <c r="AH8" i="8"/>
  <c r="AF8" i="8"/>
  <c r="AF7" i="8"/>
  <c r="AE27" i="8"/>
  <c r="L27" i="8"/>
  <c r="O27" i="8"/>
  <c r="AF21" i="8"/>
  <c r="AF19" i="8"/>
  <c r="AF18" i="8"/>
  <c r="AF17" i="8"/>
  <c r="AF16" i="8"/>
  <c r="AF14" i="8"/>
  <c r="AF13" i="8"/>
  <c r="AF12" i="8"/>
  <c r="AF11" i="8"/>
  <c r="AE25" i="8"/>
  <c r="AE24" i="8"/>
  <c r="AE23" i="8"/>
  <c r="AE22" i="8"/>
  <c r="AE21" i="8"/>
  <c r="AE19" i="8"/>
  <c r="AE18" i="8"/>
  <c r="AE17" i="8"/>
  <c r="AE16" i="8"/>
  <c r="AE14" i="8"/>
  <c r="AE13" i="8"/>
  <c r="AE12" i="8"/>
  <c r="AE11" i="8"/>
  <c r="AE10" i="8"/>
  <c r="AE9" i="8"/>
  <c r="AE8" i="8"/>
  <c r="AE7" i="8"/>
  <c r="AF10" i="8"/>
  <c r="W11" i="8"/>
  <c r="X11" i="8"/>
  <c r="Y11" i="8"/>
  <c r="Z11" i="8"/>
  <c r="AA11" i="8"/>
  <c r="AB11" i="8"/>
  <c r="V11" i="8"/>
  <c r="Y13" i="8"/>
  <c r="X13" i="8"/>
  <c r="W13" i="8"/>
  <c r="V13" i="8"/>
  <c r="Y10" i="8"/>
  <c r="X10" i="8"/>
  <c r="W10" i="8"/>
  <c r="V10" i="8"/>
  <c r="AF9" i="8"/>
  <c r="AH27" i="8" l="1"/>
  <c r="AF24" i="8"/>
  <c r="AF23" i="8"/>
  <c r="AF22" i="8"/>
  <c r="AF25" i="8"/>
  <c r="D23" i="9"/>
  <c r="D21" i="9"/>
  <c r="D19" i="9"/>
  <c r="D17" i="9"/>
  <c r="D25" i="9"/>
  <c r="O26" i="8"/>
  <c r="O23" i="8"/>
  <c r="O18" i="8"/>
  <c r="O16" i="8"/>
  <c r="O8" i="8"/>
  <c r="L21" i="8"/>
  <c r="L15" i="8"/>
  <c r="L16" i="8"/>
  <c r="L26" i="8"/>
  <c r="L25" i="8"/>
  <c r="L24" i="8"/>
  <c r="L23" i="8"/>
  <c r="L22" i="8"/>
  <c r="L19" i="8"/>
  <c r="L18" i="8"/>
  <c r="L17" i="8"/>
  <c r="L13" i="8"/>
  <c r="L12" i="8"/>
  <c r="L11" i="8"/>
  <c r="L10" i="8"/>
  <c r="L9" i="8"/>
  <c r="L8" i="8"/>
  <c r="L7" i="8"/>
  <c r="J26" i="8"/>
  <c r="J25" i="8"/>
  <c r="J24" i="8"/>
  <c r="J23" i="8"/>
  <c r="J22" i="8"/>
  <c r="J21" i="8"/>
  <c r="J20" i="8"/>
  <c r="J19" i="8"/>
  <c r="J18" i="8"/>
  <c r="J17" i="8"/>
  <c r="M17" i="8" s="1"/>
  <c r="J16" i="8"/>
  <c r="M16" i="8" s="1"/>
  <c r="J14" i="8"/>
  <c r="M15" i="8" s="1"/>
  <c r="M13" i="8"/>
  <c r="J12" i="8"/>
  <c r="M12" i="8" s="1"/>
  <c r="M11" i="8"/>
  <c r="M10" i="8"/>
  <c r="J9" i="8"/>
  <c r="M9" i="8" s="1"/>
  <c r="F15" i="8"/>
  <c r="G15" i="8"/>
  <c r="H15" i="8"/>
  <c r="I15" i="8"/>
  <c r="E15" i="8"/>
  <c r="F13" i="8"/>
  <c r="G13" i="8"/>
  <c r="H13" i="8"/>
  <c r="E13" i="8"/>
  <c r="F11" i="8"/>
  <c r="E11" i="8"/>
  <c r="F10" i="8"/>
  <c r="G10" i="8"/>
  <c r="H10" i="8"/>
  <c r="E10" i="8"/>
  <c r="J8" i="8"/>
  <c r="J7" i="8"/>
  <c r="G38" i="7"/>
  <c r="G32" i="7"/>
  <c r="G19" i="7"/>
  <c r="G28" i="7"/>
  <c r="I11" i="7"/>
  <c r="H11" i="7"/>
  <c r="G43" i="7"/>
  <c r="E43" i="7"/>
  <c r="E38" i="7"/>
  <c r="E32" i="7"/>
  <c r="E28" i="7"/>
  <c r="E19" i="7"/>
  <c r="AI25" i="8" l="1"/>
  <c r="F25" i="11" s="1"/>
  <c r="H25" i="11" s="1"/>
  <c r="J25" i="11" s="1"/>
  <c r="M21" i="8"/>
  <c r="AF27" i="8"/>
  <c r="AI23" i="8"/>
  <c r="F23" i="11" s="1"/>
  <c r="H23" i="11" s="1"/>
  <c r="J23" i="11" s="1"/>
  <c r="AI18" i="8"/>
  <c r="F21" i="11" s="1"/>
  <c r="AI8" i="8"/>
  <c r="F17" i="11" s="1"/>
  <c r="H17" i="11" s="1"/>
  <c r="J17" i="11" s="1"/>
  <c r="AI16" i="8"/>
  <c r="F19" i="11" s="1"/>
  <c r="H19" i="11" s="1"/>
  <c r="J19" i="11" s="1"/>
  <c r="M22" i="8"/>
  <c r="M26" i="8"/>
  <c r="P16" i="8"/>
  <c r="M8" i="8"/>
  <c r="M18" i="8"/>
  <c r="P18" i="8" s="1"/>
  <c r="M23" i="8"/>
  <c r="M7" i="8"/>
  <c r="M19" i="8"/>
  <c r="M24" i="8"/>
  <c r="M25" i="8"/>
  <c r="F19" i="9" l="1"/>
  <c r="H19" i="9" s="1"/>
  <c r="J19" i="9" s="1"/>
  <c r="H21" i="11"/>
  <c r="J21" i="11" s="1"/>
  <c r="D27" i="11"/>
  <c r="B29" i="11" s="1"/>
  <c r="M27" i="8"/>
  <c r="F21" i="9"/>
  <c r="H21" i="9" s="1"/>
  <c r="J21" i="9" s="1"/>
  <c r="AI27" i="8"/>
  <c r="P8" i="8"/>
  <c r="F17" i="9" s="1"/>
  <c r="H17" i="9" s="1"/>
  <c r="P23" i="8"/>
  <c r="F23" i="9" s="1"/>
  <c r="H23" i="9" s="1"/>
  <c r="P26" i="8"/>
  <c r="F25" i="9" l="1"/>
  <c r="H25" i="9" s="1"/>
  <c r="J25" i="9" s="1"/>
  <c r="P27" i="8"/>
  <c r="J17" i="9"/>
  <c r="D27" i="9" l="1"/>
  <c r="J23" i="9"/>
  <c r="B29" i="9" l="1"/>
</calcChain>
</file>

<file path=xl/sharedStrings.xml><?xml version="1.0" encoding="utf-8"?>
<sst xmlns="http://schemas.openxmlformats.org/spreadsheetml/2006/main" count="711" uniqueCount="320">
  <si>
    <t>Environment</t>
  </si>
  <si>
    <t>score</t>
  </si>
  <si>
    <t>Organisation</t>
  </si>
  <si>
    <t>Semantic</t>
  </si>
  <si>
    <t>Technical - Application</t>
  </si>
  <si>
    <t>Q.1</t>
  </si>
  <si>
    <t>Answer</t>
  </si>
  <si>
    <t>✓</t>
  </si>
  <si>
    <t>Several answers possible</t>
  </si>
  <si>
    <t>Reusability Quick Assessment Tool</t>
  </si>
  <si>
    <t>ENVIRONMENT</t>
  </si>
  <si>
    <t>E1</t>
  </si>
  <si>
    <t>Actual consumption of Service
Actual consumption of Service</t>
  </si>
  <si>
    <t>Only one answer</t>
  </si>
  <si>
    <t>Drop-down lists</t>
  </si>
  <si>
    <t>selection_allowed</t>
  </si>
  <si>
    <t>selection_not_allowed</t>
  </si>
  <si>
    <t>E2</t>
  </si>
  <si>
    <t>Legal and other constraints</t>
  </si>
  <si>
    <t>Actual consumption of Service</t>
  </si>
  <si>
    <t>O1</t>
  </si>
  <si>
    <t>ORGANISATION</t>
  </si>
  <si>
    <t>O2</t>
  </si>
  <si>
    <t>O3</t>
  </si>
  <si>
    <t>O4</t>
  </si>
  <si>
    <t>O5</t>
  </si>
  <si>
    <t>O6</t>
  </si>
  <si>
    <t>O7</t>
  </si>
  <si>
    <t>SEMANTIC</t>
  </si>
  <si>
    <t>S1</t>
  </si>
  <si>
    <t>TECHNICAL - APPLICATION</t>
  </si>
  <si>
    <t>TECHNICAL - INFRASTRUCTURE</t>
  </si>
  <si>
    <t>TA1</t>
  </si>
  <si>
    <t>TA2</t>
  </si>
  <si>
    <t>TA3</t>
  </si>
  <si>
    <t>TA4</t>
  </si>
  <si>
    <t>TI1</t>
  </si>
  <si>
    <t>TI2</t>
  </si>
  <si>
    <t>TI3</t>
  </si>
  <si>
    <t>No</t>
  </si>
  <si>
    <t>Q.2</t>
  </si>
  <si>
    <t xml:space="preserve">Yes and they cannot be overcome </t>
  </si>
  <si>
    <t xml:space="preserve">Yes but they can be overcome albeit with significant effort </t>
  </si>
  <si>
    <t>Yes but they can be overcome with minor effort</t>
  </si>
  <si>
    <t>No, there are not any contraints</t>
  </si>
  <si>
    <t>Please indicate whether the service is currently used (consumed) by others besides its original setting</t>
  </si>
  <si>
    <t>Yes, it is currently used by others</t>
  </si>
  <si>
    <t>No, but use is planned</t>
  </si>
  <si>
    <t>Please indicate whether there are legal or other contraints to prevent the reuse of the service (e.g. compliance with domain-specific legal requirements, handling of data etc.)</t>
  </si>
  <si>
    <t>Design-for-reuse</t>
  </si>
  <si>
    <t>Please indicate whether reusability was considered as a desirable service characteristics during the design (and procurement, if relevant) of the software</t>
  </si>
  <si>
    <t>Q.3</t>
  </si>
  <si>
    <t>Yes in full</t>
  </si>
  <si>
    <t>Yes, partially</t>
  </si>
  <si>
    <t>Proper IT processes in place</t>
  </si>
  <si>
    <t>Please indicate which of the following processes are in place to foster and facilitate service consumption</t>
  </si>
  <si>
    <t>Change management (to manage any service configurations coming from the business side)</t>
  </si>
  <si>
    <t>Service support (e.g., availability of a Service / Help Desk to manage users' requests for incidents on the service)</t>
  </si>
  <si>
    <t>Evolutive SW maintenance (to manage evolutive changes to adapt/evolve the software, the versioning, …)</t>
  </si>
  <si>
    <t>SW Masterplan management (to manage and distribute the roadmap of the expected new service releases and evolution)</t>
  </si>
  <si>
    <t>Q.4</t>
  </si>
  <si>
    <t>Documentation</t>
  </si>
  <si>
    <t>Please indicate whether there is documentation in place to support service reuse (e.g. on service analysis and design, interfaces, testing etc.)</t>
  </si>
  <si>
    <t>Service specification (e.g., service descriptions, service interface specifications, …)</t>
  </si>
  <si>
    <t>User manuals</t>
  </si>
  <si>
    <t>Q.5</t>
  </si>
  <si>
    <t>Cost model
Actual consumption of Service</t>
  </si>
  <si>
    <t>Please indicate which cost model best describes your service</t>
  </si>
  <si>
    <t>free of charge</t>
  </si>
  <si>
    <t>not free of charge (e.g., pay per use)</t>
  </si>
  <si>
    <t>financial support to foster reuse (e.g. CEF Digital with grants for the "consumers")</t>
  </si>
  <si>
    <t>Q.6</t>
  </si>
  <si>
    <t>Security</t>
  </si>
  <si>
    <t>Please indicate whether the following security measures and procedures are applied</t>
  </si>
  <si>
    <t>Q.7</t>
  </si>
  <si>
    <t>"Prevention measures" in place (regular Security risks assessments, Vulnerability scanning and Penetration tests)</t>
  </si>
  <si>
    <t>Availability of a Security risks treatment Plan</t>
  </si>
  <si>
    <t xml:space="preserve">"Reactive measures" in place (countermeasures) for managing security issues </t>
  </si>
  <si>
    <t>Security Monitoring platforms in place to monitor and analyse security events</t>
  </si>
  <si>
    <t>Standardised service contract</t>
  </si>
  <si>
    <t>Q.8</t>
  </si>
  <si>
    <t>Please indicate if the service provides both the service usage contract (a formal contract with concrete agreement on service levels and related penalties) and the standardised service contract (defined through open standards recommended by W3C/OASIS like WSDL 2.0)</t>
  </si>
  <si>
    <t>Yes, both are fully documented</t>
  </si>
  <si>
    <t>Yes, both are partially documented</t>
  </si>
  <si>
    <t>Only the standardised service contract is fully documented</t>
  </si>
  <si>
    <t>Only the standardised service contract is partially documented</t>
  </si>
  <si>
    <t>Q.9</t>
  </si>
  <si>
    <t>If Q.8 is affermative (only answers 1 and 2), please indicate which elements are defined in the standardised service contract</t>
  </si>
  <si>
    <t>The Operations of the business service</t>
  </si>
  <si>
    <t>Exposed capabilities (i.e. the functionalities)</t>
  </si>
  <si>
    <t>The requests and the replies formats</t>
  </si>
  <si>
    <t>The Service policies to comply with</t>
  </si>
  <si>
    <t>The Quality of Service offered (SLAs)</t>
  </si>
  <si>
    <t>Service Monitoring</t>
  </si>
  <si>
    <t>A clear and well-defined monitoring mechanism is in place (e.g., continuous monitoring of KPIs and SLAs, analysis of non-conformity)</t>
  </si>
  <si>
    <t>SLAs and related KPIs has been formalized but the monitoring mechanism is not in place</t>
  </si>
  <si>
    <t>No SLAs in place (the service is provided best-effort)</t>
  </si>
  <si>
    <t>Data models</t>
  </si>
  <si>
    <t>S2</t>
  </si>
  <si>
    <t>Data catalogues</t>
  </si>
  <si>
    <t>Please indicate whether the service uses common and well-known data models and standard data representation formats (e.g. JSON) to exchange data</t>
  </si>
  <si>
    <t>Yes</t>
  </si>
  <si>
    <t>Partly</t>
  </si>
  <si>
    <t>No, it uses ad hoc data models and formats</t>
  </si>
  <si>
    <r>
      <t xml:space="preserve">Please indicate whether the service shares/provides or reuses/consumes datasets coming from Data Set Catalogues.
</t>
    </r>
    <r>
      <rPr>
        <i/>
        <sz val="11"/>
        <color theme="1"/>
        <rFont val="Calibri Light"/>
        <family val="2"/>
        <scheme val="major"/>
      </rPr>
      <t>The usage of standard / well-known data set catalogues ensures a compatible interpretation of the data.</t>
    </r>
  </si>
  <si>
    <t>Not applicable</t>
  </si>
  <si>
    <t>Οpen service interfaces</t>
  </si>
  <si>
    <t>Please indicate if service interfaces are using well-known and widely recognized standards</t>
  </si>
  <si>
    <t>Standards coming from widely recognized organisations (W3C, ISO, IETF, Oasis, etc.) e.g. SOAP, etc.</t>
  </si>
  <si>
    <t>Service Discovery / Availability</t>
  </si>
  <si>
    <t>Please indicate whether the service is registered in a public service registry</t>
  </si>
  <si>
    <t>Yes, including metadata on the service and a pointer to its service contract</t>
  </si>
  <si>
    <t>Yes, in one that uses (standard or ad hoc) metadata, without a pointer to its service contract</t>
  </si>
  <si>
    <t>Not yet</t>
  </si>
  <si>
    <t>Yes, in one that does not include metadata</t>
  </si>
  <si>
    <t>Q.10</t>
  </si>
  <si>
    <t>Q.11</t>
  </si>
  <si>
    <t>Q.12</t>
  </si>
  <si>
    <t>Q.13</t>
  </si>
  <si>
    <t>Q.14</t>
  </si>
  <si>
    <t>Q.15</t>
  </si>
  <si>
    <t>Q.16</t>
  </si>
  <si>
    <t>If an agreement is settled, please indicate how is the service available to interested parties</t>
  </si>
  <si>
    <t>Immediately (the service is exposed as main service)</t>
  </si>
  <si>
    <t>Adaptations / configurations are needed (e.g. authorization)</t>
  </si>
  <si>
    <t>The service is not yet available for reuse</t>
  </si>
  <si>
    <t>Testability</t>
  </si>
  <si>
    <t>Please indicate if resources to test integration / interoperability of the component are in place</t>
  </si>
  <si>
    <t>Yes, the service provides test suites and test Services; test services are registered in a catalogue and test suites are hosted in a public repository</t>
  </si>
  <si>
    <t>Yes, the service only provides test suites and test Services</t>
  </si>
  <si>
    <t>Yes, the service only provides test suites</t>
  </si>
  <si>
    <t>No, the service does not provide test suites nor test Services</t>
  </si>
  <si>
    <t>Service orientation</t>
  </si>
  <si>
    <t>Q.17</t>
  </si>
  <si>
    <r>
      <t xml:space="preserve">Please indicate to which extent the service has been developed following "service orientation" good practices such as a stateless architecture and a black-box approach. </t>
    </r>
    <r>
      <rPr>
        <i/>
        <sz val="11"/>
        <color theme="1"/>
        <rFont val="Calibri Light"/>
        <family val="2"/>
        <scheme val="major"/>
      </rPr>
      <t>This principle emphasizes the need to hide as much of the underlying details of a service as possible.</t>
    </r>
    <r>
      <rPr>
        <b/>
        <sz val="11"/>
        <color theme="1"/>
        <rFont val="Calibri Light"/>
        <family val="2"/>
        <scheme val="major"/>
      </rPr>
      <t xml:space="preserve">
</t>
    </r>
  </si>
  <si>
    <t>The service is completely stateless (e.g., REST) and designed following a black-box approach</t>
  </si>
  <si>
    <t>The service is partly stateless (e.g., REST) and/or designed following a black-box approach</t>
  </si>
  <si>
    <t>No abstraction (white-box)</t>
  </si>
  <si>
    <t>Hosting Capabilities</t>
  </si>
  <si>
    <t>Q.18</t>
  </si>
  <si>
    <t>Please indicate how you consider the infrastructure used to provide the service</t>
  </si>
  <si>
    <t>State of the art that can handle any reasonable usage scenario (in terms of performance, scalability, etc)</t>
  </si>
  <si>
    <t>Good as it can handle moderate usage scenarios</t>
  </si>
  <si>
    <t>Elementary, it can handle only trivial usage scenarios</t>
  </si>
  <si>
    <t>Q.19</t>
  </si>
  <si>
    <t>Data Location</t>
  </si>
  <si>
    <t>Please indicate if the service has specific requirements on the location of the data the service maintains/stores to provide its capabilities</t>
  </si>
  <si>
    <t>Data hosted in the private datacentre of the provider (e.g., DIGIT datacentre)</t>
  </si>
  <si>
    <t>Data hosted in the national territory</t>
  </si>
  <si>
    <t xml:space="preserve">Data hosted in the EU territory </t>
  </si>
  <si>
    <t>No requirements</t>
  </si>
  <si>
    <t>Data Encryption</t>
  </si>
  <si>
    <t xml:space="preserve">Please indicate whether the service employs data encryption techniques. </t>
  </si>
  <si>
    <t xml:space="preserve">No although it might be needed </t>
  </si>
  <si>
    <t>Q.20</t>
  </si>
  <si>
    <t xml:space="preserve">No as this is not neeeded </t>
  </si>
  <si>
    <t>Checksum</t>
  </si>
  <si>
    <t>ID</t>
  </si>
  <si>
    <t>Criterion name</t>
  </si>
  <si>
    <t>Threshold
(must be equal or higher than...)</t>
  </si>
  <si>
    <t>Description of the Maturity Levels (overall solution)</t>
  </si>
  <si>
    <t>EICART Eligibility Threshold</t>
  </si>
  <si>
    <t>RQAT Parameters Dashboard</t>
  </si>
  <si>
    <t>Reusability Maturity Levels</t>
  </si>
  <si>
    <t>Excellent Reusability</t>
  </si>
  <si>
    <t>Very good Reusability</t>
  </si>
  <si>
    <t>Fair Reusability</t>
  </si>
  <si>
    <t>Poor Reusability</t>
  </si>
  <si>
    <t>This solution has been assessed to have Poor Reusability
This solution, on average, performed poor in the relevant criteria and the potential Reusability of this solution is considered as having substantial room for improvement.</t>
  </si>
  <si>
    <t>This solution has been assessed to have Fair Reusability.
This solution, on average, performed fairly in the relevant criteria. This solution has significant room for further improvement.</t>
  </si>
  <si>
    <t>This solution has been assessed to have Very Good Reusability.
This solution performed very well in the relevant criteria and is thus considered as having small room for further improvement to become excellent.</t>
  </si>
  <si>
    <t>This solution has been assessed to have Excellent Reusability.
This solution performed excellently in the relevant criteria and is thus considered as having excellent potential Reusability.</t>
  </si>
  <si>
    <t>Description of the Maturity Levels (Reusability Key Area)</t>
  </si>
  <si>
    <t>Reusability key Area weight</t>
  </si>
  <si>
    <t>Reusability key Area</t>
  </si>
  <si>
    <t>Application Service</t>
  </si>
  <si>
    <t>Technical - Infrastructure</t>
  </si>
  <si>
    <t>Reusability key Area score</t>
  </si>
  <si>
    <t>Application Component</t>
  </si>
  <si>
    <t>Actual reuse of SW</t>
  </si>
  <si>
    <t>Proper IT processes to support RUS</t>
  </si>
  <si>
    <t xml:space="preserve">Documentation </t>
  </si>
  <si>
    <t>Cost model</t>
  </si>
  <si>
    <t>Licensing</t>
  </si>
  <si>
    <t>Open standards</t>
  </si>
  <si>
    <t>Service monitoring</t>
  </si>
  <si>
    <t>Underlying technology</t>
  </si>
  <si>
    <t>Component Discovery / Availability</t>
  </si>
  <si>
    <t>SW quality</t>
  </si>
  <si>
    <t>Open service interfaces</t>
  </si>
  <si>
    <t>Portability</t>
  </si>
  <si>
    <t xml:space="preserve">Scalability </t>
  </si>
  <si>
    <t xml:space="preserve"> - </t>
  </si>
  <si>
    <t>Weight</t>
  </si>
  <si>
    <t>Criterion</t>
  </si>
  <si>
    <t>RQAT Calculation Dashboard</t>
  </si>
  <si>
    <t>Statement number</t>
  </si>
  <si>
    <t>Reusability Key Area</t>
  </si>
  <si>
    <t>Q1</t>
  </si>
  <si>
    <t>Q2</t>
  </si>
  <si>
    <t>Q3</t>
  </si>
  <si>
    <t>Q4</t>
  </si>
  <si>
    <t>Q5</t>
  </si>
  <si>
    <t>Q6</t>
  </si>
  <si>
    <t>Q7</t>
  </si>
  <si>
    <t>Q8</t>
  </si>
  <si>
    <t>Q9</t>
  </si>
  <si>
    <t>Q10</t>
  </si>
  <si>
    <t>Q11</t>
  </si>
  <si>
    <t>Q12</t>
  </si>
  <si>
    <t>Q13</t>
  </si>
  <si>
    <t>Q14</t>
  </si>
  <si>
    <t>Q15</t>
  </si>
  <si>
    <t>Q16</t>
  </si>
  <si>
    <t>Q17</t>
  </si>
  <si>
    <t>Q18</t>
  </si>
  <si>
    <t>Q19</t>
  </si>
  <si>
    <t>Q20</t>
  </si>
  <si>
    <t>weight</t>
  </si>
  <si>
    <t>Key Area</t>
  </si>
  <si>
    <t>Statement</t>
  </si>
  <si>
    <t>Solution official name</t>
  </si>
  <si>
    <t>Solution Provider</t>
  </si>
  <si>
    <t>Solution Owner</t>
  </si>
  <si>
    <t>Informant</t>
  </si>
  <si>
    <t>Sub-total</t>
  </si>
  <si>
    <t>Maturity Level</t>
  </si>
  <si>
    <t>SOLUTION TOTAL REUSABILITY SCORE</t>
  </si>
  <si>
    <t>Date of the Reusability Assessment</t>
  </si>
  <si>
    <t>European Commission - ISA Unit</t>
  </si>
  <si>
    <t>Fill the questionnaire to quickly assess the Reusability level of your solution.</t>
  </si>
  <si>
    <t xml:space="preserve">                                                                                  - Click on the "! More Info" cells to show additional information</t>
  </si>
  <si>
    <r>
      <t xml:space="preserve">                                                                                  - To select the answer click the </t>
    </r>
    <r>
      <rPr>
        <i/>
        <sz val="11"/>
        <color theme="2" tint="-0.499984740745262"/>
        <rFont val="Wingdings"/>
        <charset val="2"/>
      </rPr>
      <t xml:space="preserve">ü </t>
    </r>
    <r>
      <rPr>
        <i/>
        <sz val="11"/>
        <color theme="2" tint="-0.499984740745262"/>
        <rFont val="Calibri Light"/>
        <family val="2"/>
      </rPr>
      <t xml:space="preserve">option from the drop-down list; To unselect click the </t>
    </r>
    <r>
      <rPr>
        <i/>
        <sz val="11"/>
        <color theme="2" tint="-0.499984740745262"/>
        <rFont val="Calibri Light"/>
        <family val="2"/>
        <scheme val="major"/>
      </rPr>
      <t>"blank" option</t>
    </r>
  </si>
  <si>
    <r>
      <t xml:space="preserve">                                                                                  </t>
    </r>
    <r>
      <rPr>
        <i/>
        <sz val="11"/>
        <color theme="2" tint="-0.499984740745262"/>
        <rFont val="Calibri Light"/>
        <family val="2"/>
        <scheme val="major"/>
      </rPr>
      <t>- Click on any area of the Reusability Assessment Conceptual Model to jump to the selected questionnaire section</t>
    </r>
  </si>
  <si>
    <t xml:space="preserve">                                                                                                        Quick Guidelines </t>
  </si>
  <si>
    <t>Actual reuse of Software</t>
  </si>
  <si>
    <t>Please indicate whether the software has been already reused</t>
  </si>
  <si>
    <t>Yes, it has been already reused</t>
  </si>
  <si>
    <t>No, but reuse is planned</t>
  </si>
  <si>
    <t>Please indicate whether there are legal or other contraints to prevent the reuse of the software (e.g. compliance with domain-specific legal requirements, handling of data etc.)</t>
  </si>
  <si>
    <t>Please indicate whether reusability was considered as a desirable software characteristics during the design (and procurement, if relevant) and development of the software</t>
  </si>
  <si>
    <t>Please indicate which of the following processes are in place to foster and facilitate SW reuse</t>
  </si>
  <si>
    <t>Change management (to manage any SW changes coming from the business side)</t>
  </si>
  <si>
    <t>SW support (e.g., availability of a Service / Help Desk to manage users' requests for SW incidents on the SW, technical support to Consumers/organisations)</t>
  </si>
  <si>
    <t>Please indicate whether there is documentation in place to support software reuse (e.g. on software analysis and design, code, testing etc.)</t>
  </si>
  <si>
    <t>user manuals</t>
  </si>
  <si>
    <t>deployment manuals</t>
  </si>
  <si>
    <t>Interface specifications</t>
  </si>
  <si>
    <t>Internal SW architecture (using standards / well-known graphical formalisms and modelling languages, e.g. UML, EIRA as a reference architecture)</t>
  </si>
  <si>
    <t>Technical specifications</t>
  </si>
  <si>
    <t>Data model</t>
  </si>
  <si>
    <t>Test plan</t>
  </si>
  <si>
    <t>Please indicate which cost model best describes your software</t>
  </si>
  <si>
    <t>Please indicate to which extent the application component uses open standards and specifications?</t>
  </si>
  <si>
    <t>Yes, fully</t>
  </si>
  <si>
    <t>Please indicate whether you provide your software for reuse using an open license</t>
  </si>
  <si>
    <t>Please indicate if a SLAs monitoring mechanism is in place for the service</t>
  </si>
  <si>
    <t>Yes, an open license applies in all uses</t>
  </si>
  <si>
    <t xml:space="preserve">Yes, but not for all uses </t>
  </si>
  <si>
    <t>Not yet (commercial license)</t>
  </si>
  <si>
    <t>Please indicate whether the software uses common and well-known data models, such as the Core Vocabularies, standard data representations (e.g. XML) and (if needed) reference data</t>
  </si>
  <si>
    <t>No, it uses ad hoc data models and data representations</t>
  </si>
  <si>
    <r>
      <t xml:space="preserve">Please indicate whether the software shares/provides or reuses/consumes datasets coming from Data Set Catalogues.
</t>
    </r>
    <r>
      <rPr>
        <i/>
        <sz val="11"/>
        <color theme="1"/>
        <rFont val="Calibri Light"/>
        <family val="2"/>
        <scheme val="major"/>
      </rPr>
      <t>The usage of standard / well-known data set catalogues ensures a compatible interpretation of the data.</t>
    </r>
  </si>
  <si>
    <t>Underline development technology</t>
  </si>
  <si>
    <t>Please indicate the obsolescence level of the technology (programming languages, development platforms) used to implement the solution</t>
  </si>
  <si>
    <t>Usage of widely modern technologies currently maintained and supported for the short-medium term</t>
  </si>
  <si>
    <t>Usage of some technologies that will not be maintained for the short-medium term</t>
  </si>
  <si>
    <t>Partly usage of legacy technologies</t>
  </si>
  <si>
    <t>Wide usage of legacy technologies</t>
  </si>
  <si>
    <t>Please indicate whether the software is registered in a public catalogue</t>
  </si>
  <si>
    <t xml:space="preserve">Yes, in one supporting standard metadata </t>
  </si>
  <si>
    <t>Yes, in one that uses ad hoc metadata</t>
  </si>
  <si>
    <t>Please indicate whether the software is available in a software repository (e.g., GitHub) to interested parties for download</t>
  </si>
  <si>
    <t>Yes, directly (a link is provided)</t>
  </si>
  <si>
    <t>Yes, after request</t>
  </si>
  <si>
    <t>Please indicate if the following test resources are available to test integration / interoperability of the component in the overall solution</t>
  </si>
  <si>
    <t>Test suites available (e.g, several test cases designed for well-defined test scenarios)</t>
  </si>
  <si>
    <t>Test instances to facilitate integration and interoperability testing</t>
  </si>
  <si>
    <t>No test resources available</t>
  </si>
  <si>
    <t xml:space="preserve">Please indicate whether the software was produced according to relevant standards / Has the organisation relevant certifications (e.g. from ISO)
</t>
  </si>
  <si>
    <t>Please indicate whether the software is portable to a different technical infastructure (e.g. In terms of operating system, database system etc.)</t>
  </si>
  <si>
    <t>Yes, for most common cases</t>
  </si>
  <si>
    <t>Yes, for a few cases</t>
  </si>
  <si>
    <t>No, it works only within very specific technical specifications</t>
  </si>
  <si>
    <t>Scalability</t>
  </si>
  <si>
    <t>When the software needs to solve larger problems (e.g more concurrent users), please indicate how it can maintain its performance constant</t>
  </si>
  <si>
    <t xml:space="preserve">By increasing the resources (processors, memory) superlinearly </t>
  </si>
  <si>
    <t>By increasing the resources (processors, memory) linearly</t>
  </si>
  <si>
    <t>It is not possible to maintain the performance constant</t>
  </si>
  <si>
    <t>It does not make sense to solve larger problems with this software</t>
  </si>
  <si>
    <t>This Reusability key Area has been assessed to have Excellent Reusability.
This solution performed excellently in the Reusability key Area and is thus considered as having excellent potential Reusability in this key Area.</t>
  </si>
  <si>
    <t>This Reusability key Area has been assessed to have Very Good Reusability.
This solution performed very well in the Reusability key Area and is thus considered as having small room for further improvement to become excellent in this Reusability Area.</t>
  </si>
  <si>
    <t>This Reusability key Area has been assessed to have Fair Reusability.
This solution performed fairly in the Reusability key Area This solution has significant room for further improvement.</t>
  </si>
  <si>
    <t>This Reusability key Area has been assessed to have Poor Reusability.
This solution performed poor in the Reusability key Area and the potential Reusability is considered as having substantial room for improvement.</t>
  </si>
  <si>
    <t xml:space="preserve"> -</t>
  </si>
  <si>
    <r>
      <t xml:space="preserve">RQAT Final Scores - module "Application </t>
    </r>
    <r>
      <rPr>
        <b/>
        <i/>
        <u/>
        <sz val="14"/>
        <color theme="0"/>
        <rFont val="Calibri Light"/>
        <family val="2"/>
        <scheme val="major"/>
      </rPr>
      <t>Service</t>
    </r>
    <r>
      <rPr>
        <b/>
        <i/>
        <sz val="14"/>
        <color theme="0"/>
        <rFont val="Calibri Light"/>
        <family val="2"/>
        <scheme val="major"/>
      </rPr>
      <t>"</t>
    </r>
  </si>
  <si>
    <t>Reusability Quick Assessment Tool - module for registration</t>
  </si>
  <si>
    <t>Reuse scenario</t>
  </si>
  <si>
    <t>1. Please, fill in the requested information about your solution.</t>
  </si>
  <si>
    <r>
      <t xml:space="preserve">Informant </t>
    </r>
    <r>
      <rPr>
        <i/>
        <sz val="10"/>
        <color theme="1"/>
        <rFont val="Calibri Light"/>
        <family val="2"/>
        <scheme val="major"/>
      </rPr>
      <t>(who provided the info for the Assessment)</t>
    </r>
  </si>
  <si>
    <t>When you have answered to all the statements, check the Reusability score of your solution just clicking in the below button.</t>
  </si>
  <si>
    <t>Reuse scenarios</t>
  </si>
  <si>
    <t>When you have answered to all the statements, check the Reusability score of your solution just clicking in the below button</t>
  </si>
  <si>
    <t>All the answers required</t>
  </si>
  <si>
    <t>2. Please, in order to start the Reusability assessment, choose the Reuse scenario that better fit your solution:</t>
  </si>
  <si>
    <t>For any request related to this Reusability Assessment tool, please send an email by clicking on this button:</t>
  </si>
  <si>
    <r>
      <t xml:space="preserve">Please specify the name of the </t>
    </r>
    <r>
      <rPr>
        <b/>
        <i/>
        <sz val="10"/>
        <color rgb="FF000000"/>
        <rFont val="Calibri"/>
        <family val="2"/>
        <scheme val="minor"/>
      </rPr>
      <t>application</t>
    </r>
    <r>
      <rPr>
        <i/>
        <sz val="10"/>
        <color rgb="FF000000"/>
        <rFont val="Calibri"/>
        <family val="2"/>
        <scheme val="minor"/>
      </rPr>
      <t xml:space="preserve"> </t>
    </r>
    <r>
      <rPr>
        <b/>
        <i/>
        <sz val="10"/>
        <color rgb="FF000000"/>
        <rFont val="Calibri"/>
        <family val="2"/>
        <scheme val="minor"/>
      </rPr>
      <t>component to be assessed:</t>
    </r>
  </si>
  <si>
    <r>
      <t xml:space="preserve">Please specify the name of the </t>
    </r>
    <r>
      <rPr>
        <b/>
        <i/>
        <sz val="10"/>
        <color rgb="FF000000"/>
        <rFont val="Calibri"/>
        <family val="2"/>
        <scheme val="minor"/>
      </rPr>
      <t>application service to be assessed:</t>
    </r>
  </si>
  <si>
    <t>Tool Version: 1.00 BETA</t>
  </si>
  <si>
    <t>Application service under assessment</t>
  </si>
  <si>
    <r>
      <rPr>
        <b/>
        <u/>
        <sz val="9"/>
        <color theme="1"/>
        <rFont val="Calibri"/>
        <family val="2"/>
        <scheme val="minor"/>
      </rPr>
      <t>Reusability maturity levels:</t>
    </r>
    <r>
      <rPr>
        <sz val="9"/>
        <color theme="1"/>
        <rFont val="Calibri"/>
        <family val="2"/>
        <scheme val="minor"/>
      </rPr>
      <t xml:space="preserve">
90% - 100% Excellent Reusability
75% - 89,9% Very Good Reusability
50% - 74,9% Fair Reusability
0% - 49,9% Poor Reusability
</t>
    </r>
  </si>
  <si>
    <r>
      <t xml:space="preserve">RQAT Final Scores - module "IT System / Application </t>
    </r>
    <r>
      <rPr>
        <b/>
        <i/>
        <u/>
        <sz val="14"/>
        <color theme="0"/>
        <rFont val="Calibri Light"/>
        <family val="2"/>
        <scheme val="major"/>
      </rPr>
      <t>Component</t>
    </r>
    <r>
      <rPr>
        <b/>
        <i/>
        <sz val="14"/>
        <color theme="0"/>
        <rFont val="Calibri Light"/>
        <family val="2"/>
        <scheme val="major"/>
      </rPr>
      <t>"</t>
    </r>
  </si>
  <si>
    <t>Element under assessment</t>
  </si>
  <si>
    <r>
      <t>I would like to assess the Reusability of an application service</t>
    </r>
    <r>
      <rPr>
        <i/>
        <sz val="11"/>
        <color rgb="FF000000"/>
        <rFont val="Calibri"/>
        <family val="2"/>
        <scheme val="minor"/>
      </rPr>
      <t xml:space="preserve">
</t>
    </r>
    <r>
      <rPr>
        <i/>
        <sz val="11"/>
        <rFont val="Calibri"/>
        <family val="2"/>
        <scheme val="minor"/>
      </rPr>
      <t>(e.g. an application service can be consumed by other organisations and/or other application services)</t>
    </r>
  </si>
  <si>
    <r>
      <t xml:space="preserve">I would like to assess the Reusability of the source code of an application component 
</t>
    </r>
    <r>
      <rPr>
        <i/>
        <sz val="11"/>
        <rFont val="Calibri"/>
        <family val="2"/>
        <scheme val="minor"/>
      </rPr>
      <t>(e.g. an application component / solution building block can be reused in other IT systems)</t>
    </r>
  </si>
  <si>
    <r>
      <t xml:space="preserve">I would like to assess the Reusability of the source code of a whole IT system
</t>
    </r>
    <r>
      <rPr>
        <i/>
        <sz val="11"/>
        <color rgb="FF000000"/>
        <rFont val="Calibri"/>
        <family val="2"/>
        <scheme val="minor"/>
      </rPr>
      <t>(e.g. a different instance of an IT system could be customised, deployed and reused in a 
context other than its original, intended or main purpose)</t>
    </r>
  </si>
  <si>
    <t>DISCLAIMER:</t>
  </si>
  <si>
    <t>By no means will the Reusability assessment imply any endorsement of the EC to the assessed specification. Likewise, The use of RQAT© implies that the user accepts that the EC is not  liable on the assessment nor on any direct or indirect consequence/decision of such assesment.</t>
  </si>
  <si>
    <t>Reusability Quick Assessment Tool - RQAT©</t>
  </si>
  <si>
    <t>Tool Release Date: 14/06/2018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</si>
</sst>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Light"/>
      <family val="2"/>
      <scheme val="major"/>
    </font>
    <font>
      <b/>
      <sz val="18"/>
      <color theme="0"/>
      <name val="Cambria"/>
      <family val="1"/>
    </font>
    <font>
      <b/>
      <i/>
      <sz val="14"/>
      <color theme="0"/>
      <name val="Calibri Light"/>
      <family val="2"/>
      <scheme val="major"/>
    </font>
    <font>
      <b/>
      <sz val="11"/>
      <color theme="0"/>
      <name val="Calibri Light"/>
      <family val="2"/>
      <scheme val="major"/>
    </font>
    <font>
      <sz val="11"/>
      <color theme="1"/>
      <name val="Calibri Light"/>
      <family val="2"/>
      <scheme val="major"/>
    </font>
    <font>
      <b/>
      <sz val="11"/>
      <color theme="1"/>
      <name val="Calibri Light"/>
      <family val="2"/>
      <scheme val="major"/>
    </font>
    <font>
      <b/>
      <sz val="11"/>
      <color rgb="FF00B050"/>
      <name val="Calibri Light"/>
      <family val="2"/>
      <scheme val="major"/>
    </font>
    <font>
      <b/>
      <i/>
      <sz val="16"/>
      <color theme="0"/>
      <name val="Calibri Light"/>
      <family val="2"/>
      <scheme val="major"/>
    </font>
    <font>
      <sz val="9"/>
      <color theme="1"/>
      <name val="Calibri"/>
      <family val="2"/>
      <scheme val="minor"/>
    </font>
    <font>
      <i/>
      <sz val="11"/>
      <color theme="1"/>
      <name val="Calibri"/>
      <family val="2"/>
      <scheme val="minor"/>
    </font>
    <font>
      <sz val="11"/>
      <color rgb="FF252525"/>
      <name val="Arial"/>
      <family val="2"/>
    </font>
    <font>
      <b/>
      <i/>
      <sz val="11"/>
      <color theme="1"/>
      <name val="Calibri Light"/>
      <family val="2"/>
      <scheme val="major"/>
    </font>
    <font>
      <i/>
      <sz val="11"/>
      <color theme="1"/>
      <name val="Calibri Light"/>
      <family val="2"/>
      <scheme val="major"/>
    </font>
    <font>
      <i/>
      <u/>
      <sz val="11"/>
      <color theme="1"/>
      <name val="Calibri Light"/>
      <family val="2"/>
      <scheme val="major"/>
    </font>
    <font>
      <i/>
      <sz val="12"/>
      <color theme="0"/>
      <name val="Calibri"/>
      <family val="2"/>
      <scheme val="minor"/>
    </font>
    <font>
      <i/>
      <sz val="11"/>
      <name val="Calibri"/>
      <family val="2"/>
      <scheme val="minor"/>
    </font>
    <font>
      <i/>
      <sz val="11"/>
      <color theme="0"/>
      <name val="Calibri"/>
      <family val="2"/>
      <scheme val="minor"/>
    </font>
    <font>
      <sz val="11"/>
      <name val="Calibri"/>
      <family val="2"/>
      <scheme val="minor"/>
    </font>
    <font>
      <b/>
      <sz val="11"/>
      <color rgb="FFFF0000"/>
      <name val="Calibri"/>
      <family val="2"/>
      <scheme val="minor"/>
    </font>
    <font>
      <i/>
      <sz val="11"/>
      <color theme="1" tint="0.34998626667073579"/>
      <name val="Calibri"/>
      <family val="2"/>
      <scheme val="minor"/>
    </font>
    <font>
      <i/>
      <sz val="11"/>
      <color theme="0" tint="-0.34998626667073579"/>
      <name val="Calibri"/>
      <family val="2"/>
      <scheme val="minor"/>
    </font>
    <font>
      <b/>
      <sz val="12"/>
      <color theme="1"/>
      <name val="Calibri"/>
      <family val="2"/>
      <scheme val="minor"/>
    </font>
    <font>
      <b/>
      <sz val="14"/>
      <color theme="1"/>
      <name val="Calibri"/>
      <family val="2"/>
      <scheme val="minor"/>
    </font>
    <font>
      <b/>
      <i/>
      <sz val="11"/>
      <color theme="0"/>
      <name val="Calibri Light"/>
      <family val="2"/>
      <scheme val="major"/>
    </font>
    <font>
      <i/>
      <sz val="11"/>
      <color theme="0"/>
      <name val="Calibri Light"/>
      <family val="2"/>
      <scheme val="major"/>
    </font>
    <font>
      <b/>
      <u/>
      <sz val="14"/>
      <color theme="1"/>
      <name val="Calibri"/>
      <family val="2"/>
      <scheme val="minor"/>
    </font>
    <font>
      <i/>
      <sz val="10"/>
      <color theme="1"/>
      <name val="Calibri"/>
      <family val="2"/>
      <scheme val="minor"/>
    </font>
    <font>
      <sz val="9"/>
      <color theme="9" tint="-0.499984740745262"/>
      <name val="Calibri"/>
      <family val="2"/>
      <scheme val="minor"/>
    </font>
    <font>
      <b/>
      <i/>
      <sz val="14"/>
      <color theme="0"/>
      <name val="Calibri"/>
      <family val="2"/>
      <scheme val="minor"/>
    </font>
    <font>
      <b/>
      <sz val="14"/>
      <color rgb="FFFF6600"/>
      <name val="Calibri"/>
      <family val="2"/>
      <scheme val="minor"/>
    </font>
    <font>
      <b/>
      <sz val="14"/>
      <color theme="9" tint="-0.499984740745262"/>
      <name val="Calibri"/>
      <family val="2"/>
      <scheme val="minor"/>
    </font>
    <font>
      <sz val="11"/>
      <color theme="1"/>
      <name val="Verdana"/>
      <family val="2"/>
    </font>
    <font>
      <b/>
      <sz val="20"/>
      <color rgb="FF074064"/>
      <name val="Verdana"/>
      <family val="2"/>
    </font>
    <font>
      <b/>
      <sz val="16"/>
      <color rgb="FF92D050"/>
      <name val="Verdana"/>
      <family val="2"/>
    </font>
    <font>
      <sz val="11"/>
      <color rgb="FF515254"/>
      <name val="Verdana"/>
      <family val="2"/>
    </font>
    <font>
      <sz val="10"/>
      <color theme="1"/>
      <name val="Calibri"/>
      <family val="2"/>
      <scheme val="minor"/>
    </font>
    <font>
      <sz val="11"/>
      <color theme="0"/>
      <name val="Verdana"/>
      <family val="2"/>
    </font>
    <font>
      <i/>
      <sz val="12"/>
      <name val="Calibri Light"/>
      <family val="2"/>
      <scheme val="major"/>
    </font>
    <font>
      <b/>
      <sz val="11"/>
      <name val="Calibri Light"/>
      <family val="2"/>
      <scheme val="major"/>
    </font>
    <font>
      <b/>
      <sz val="14"/>
      <color theme="2" tint="-0.499984740745262"/>
      <name val="Calibri Light"/>
      <family val="2"/>
      <scheme val="major"/>
    </font>
    <font>
      <sz val="11"/>
      <color theme="2" tint="-0.499984740745262"/>
      <name val="Calibri Light"/>
      <family val="2"/>
      <scheme val="major"/>
    </font>
    <font>
      <i/>
      <sz val="11"/>
      <color theme="2" tint="-0.499984740745262"/>
      <name val="Calibri Light"/>
      <family val="2"/>
      <scheme val="major"/>
    </font>
    <font>
      <b/>
      <sz val="12"/>
      <color theme="2" tint="-0.499984740745262"/>
      <name val="Calibri Light"/>
      <family val="2"/>
      <scheme val="major"/>
    </font>
    <font>
      <i/>
      <sz val="11"/>
      <color theme="2" tint="-0.499984740745262"/>
      <name val="Wingdings"/>
      <charset val="2"/>
    </font>
    <font>
      <i/>
      <sz val="11"/>
      <color theme="2" tint="-0.499984740745262"/>
      <name val="Calibri Light"/>
      <family val="2"/>
    </font>
    <font>
      <b/>
      <i/>
      <sz val="12"/>
      <color theme="2" tint="-0.499984740745262"/>
      <name val="Calibri Light"/>
      <family val="2"/>
      <scheme val="major"/>
    </font>
    <font>
      <b/>
      <sz val="18"/>
      <color theme="1"/>
      <name val="Cambria"/>
      <family val="1"/>
    </font>
    <font>
      <b/>
      <sz val="11"/>
      <color theme="2" tint="-0.499984740745262"/>
      <name val="Calibri Light"/>
      <family val="2"/>
      <scheme val="major"/>
    </font>
    <font>
      <b/>
      <i/>
      <u/>
      <sz val="14"/>
      <color theme="0"/>
      <name val="Calibri Light"/>
      <family val="2"/>
      <scheme val="major"/>
    </font>
    <font>
      <i/>
      <sz val="11"/>
      <color theme="0" tint="-0.249977111117893"/>
      <name val="Calibri"/>
      <family val="2"/>
      <scheme val="minor"/>
    </font>
    <font>
      <b/>
      <u/>
      <sz val="11"/>
      <color theme="1"/>
      <name val="Calibri Light"/>
      <family val="2"/>
      <scheme val="major"/>
    </font>
    <font>
      <i/>
      <sz val="10"/>
      <color theme="1"/>
      <name val="Calibri Light"/>
      <family val="2"/>
      <scheme val="major"/>
    </font>
    <font>
      <b/>
      <sz val="11"/>
      <color rgb="FFFFFFFF"/>
      <name val="Verdana"/>
      <family val="2"/>
    </font>
    <font>
      <b/>
      <sz val="10"/>
      <color rgb="FFFFFFFF"/>
      <name val="Verdana"/>
      <family val="2"/>
    </font>
    <font>
      <sz val="10"/>
      <color rgb="FF000000"/>
      <name val="Verdana"/>
      <family val="2"/>
    </font>
    <font>
      <b/>
      <sz val="10"/>
      <color rgb="FF074064"/>
      <name val="Verdana"/>
      <family val="2"/>
    </font>
    <font>
      <b/>
      <sz val="10"/>
      <color rgb="FF92D050"/>
      <name val="Verdana"/>
      <family val="2"/>
    </font>
    <font>
      <b/>
      <sz val="9"/>
      <color rgb="FF074064"/>
      <name val="Verdana"/>
      <family val="2"/>
    </font>
    <font>
      <b/>
      <sz val="9"/>
      <color rgb="FF92D050"/>
      <name val="Verdana"/>
      <family val="2"/>
    </font>
    <font>
      <sz val="10"/>
      <color rgb="FF000000"/>
      <name val="Verdana"/>
      <family val="2"/>
    </font>
    <font>
      <b/>
      <i/>
      <sz val="12"/>
      <color theme="0"/>
      <name val="Calibri Light"/>
      <family val="2"/>
      <scheme val="major"/>
    </font>
    <font>
      <b/>
      <sz val="11"/>
      <color rgb="FF000000"/>
      <name val="Calibri"/>
      <family val="2"/>
      <scheme val="minor"/>
    </font>
    <font>
      <i/>
      <sz val="10"/>
      <color rgb="FF000000"/>
      <name val="Calibri"/>
      <family val="2"/>
      <scheme val="minor"/>
    </font>
    <font>
      <b/>
      <i/>
      <sz val="10"/>
      <color rgb="FF000000"/>
      <name val="Calibri"/>
      <family val="2"/>
      <scheme val="minor"/>
    </font>
    <font>
      <i/>
      <sz val="11"/>
      <color rgb="FF000000"/>
      <name val="Calibri"/>
      <family val="2"/>
      <scheme val="minor"/>
    </font>
    <font>
      <b/>
      <i/>
      <sz val="10"/>
      <color rgb="FF00B050"/>
      <name val="Calibri Light"/>
      <family val="2"/>
      <scheme val="major"/>
    </font>
    <font>
      <b/>
      <sz val="10"/>
      <color theme="1"/>
      <name val="Cambria"/>
      <family val="1"/>
    </font>
    <font>
      <b/>
      <i/>
      <sz val="12"/>
      <color theme="1"/>
      <name val="Cambria"/>
      <family val="1"/>
    </font>
    <font>
      <b/>
      <u/>
      <sz val="9"/>
      <color theme="1"/>
      <name val="Calibri"/>
      <family val="2"/>
      <scheme val="minor"/>
    </font>
    <font>
      <b/>
      <sz val="11"/>
      <color theme="5" tint="-0.249977111117893"/>
      <name val="Calibri Light"/>
      <family val="2"/>
      <scheme val="major"/>
    </font>
    <font>
      <b/>
      <sz val="11"/>
      <color theme="4" tint="-0.499984740745262"/>
      <name val="Calibri Light"/>
      <family val="2"/>
      <scheme val="major"/>
    </font>
    <font>
      <sz val="10"/>
      <color theme="1"/>
      <name val="Times New Roman"/>
      <family val="1"/>
    </font>
    <font>
      <sz val="14"/>
      <color theme="1"/>
      <name val="Garamond"/>
      <family val="1"/>
    </font>
    <font>
      <b/>
      <sz val="10"/>
      <color theme="1"/>
      <name val="Calibri"/>
      <family val="2"/>
      <scheme val="minor"/>
    </font>
  </fonts>
  <fills count="23">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B050"/>
        <bgColor indexed="64"/>
      </patternFill>
    </fill>
    <fill>
      <patternFill patternType="solid">
        <fgColor theme="9"/>
        <bgColor indexed="64"/>
      </patternFill>
    </fill>
    <fill>
      <patternFill patternType="solid">
        <fgColor theme="2"/>
        <bgColor indexed="64"/>
      </patternFill>
    </fill>
    <fill>
      <patternFill patternType="solid">
        <fgColor theme="5"/>
        <bgColor indexed="64"/>
      </patternFill>
    </fill>
    <fill>
      <patternFill patternType="solid">
        <fgColor rgb="FFB63E91"/>
        <bgColor indexed="64"/>
      </patternFill>
    </fill>
    <fill>
      <patternFill patternType="solid">
        <fgColor theme="1"/>
        <bgColor indexed="64"/>
      </patternFill>
    </fill>
    <fill>
      <patternFill patternType="solid">
        <fgColor rgb="FF43B4B1"/>
        <bgColor indexed="64"/>
      </patternFill>
    </fill>
    <fill>
      <patternFill patternType="solid">
        <fgColor rgb="FFFFC000"/>
        <bgColor indexed="64"/>
      </patternFill>
    </fill>
    <fill>
      <patternFill patternType="solid">
        <fgColor rgb="FFFEA300"/>
        <bgColor indexed="64"/>
      </patternFill>
    </fill>
    <fill>
      <patternFill patternType="solid">
        <fgColor rgb="FFFFFFCC"/>
        <bgColor indexed="64"/>
      </patternFill>
    </fill>
    <fill>
      <patternFill patternType="solid">
        <fgColor rgb="FFC00000"/>
        <bgColor indexed="64"/>
      </patternFill>
    </fill>
    <fill>
      <patternFill patternType="solid">
        <fgColor theme="5" tint="0.79998168889431442"/>
        <bgColor indexed="64"/>
      </patternFill>
    </fill>
    <fill>
      <patternFill patternType="solid">
        <fgColor rgb="FFD8E5CC"/>
        <bgColor indexed="64"/>
      </patternFill>
    </fill>
    <fill>
      <patternFill patternType="solid">
        <fgColor theme="8" tint="0.59999389629810485"/>
        <bgColor indexed="64"/>
      </patternFill>
    </fill>
    <fill>
      <patternFill patternType="solid">
        <fgColor theme="3" tint="0.79998168889431442"/>
        <bgColor indexed="64"/>
      </patternFill>
    </fill>
  </fills>
  <borders count="104">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diagonal/>
    </border>
    <border>
      <left/>
      <right/>
      <top style="thin">
        <color theme="2" tint="-9.9978637043366805E-2"/>
      </top>
      <bottom/>
      <diagonal/>
    </border>
    <border>
      <left/>
      <right/>
      <top style="thin">
        <color theme="0"/>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theme="0" tint="-0.14999847407452621"/>
      </left>
      <right/>
      <top/>
      <bottom/>
      <diagonal/>
    </border>
    <border>
      <left/>
      <right style="thin">
        <color indexed="64"/>
      </right>
      <top/>
      <bottom/>
      <diagonal/>
    </border>
    <border>
      <left style="thin">
        <color indexed="64"/>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bottom/>
      <diagonal/>
    </border>
    <border>
      <left style="medium">
        <color indexed="64"/>
      </left>
      <right style="thin">
        <color theme="0"/>
      </right>
      <top/>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medium">
        <color indexed="64"/>
      </top>
      <bottom style="thin">
        <color theme="1"/>
      </bottom>
      <diagonal/>
    </border>
    <border>
      <left style="thin">
        <color indexed="64"/>
      </left>
      <right style="thin">
        <color indexed="64"/>
      </right>
      <top style="medium">
        <color indexed="64"/>
      </top>
      <bottom style="thin">
        <color indexed="64"/>
      </bottom>
      <diagonal/>
    </border>
    <border>
      <left style="thin">
        <color theme="1"/>
      </left>
      <right style="thin">
        <color theme="1"/>
      </right>
      <top style="thin">
        <color theme="1"/>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theme="0"/>
      </left>
      <right style="thin">
        <color theme="0"/>
      </right>
      <top style="thin">
        <color theme="0"/>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medium">
        <color indexed="64"/>
      </bottom>
      <diagonal/>
    </border>
    <border>
      <left style="thin">
        <color theme="0"/>
      </left>
      <right style="thin">
        <color indexed="64"/>
      </right>
      <top style="thin">
        <color theme="0"/>
      </top>
      <bottom style="medium">
        <color indexed="64"/>
      </bottom>
      <diagonal/>
    </border>
    <border>
      <left style="thin">
        <color indexed="64"/>
      </left>
      <right style="thin">
        <color indexed="64"/>
      </right>
      <top/>
      <bottom/>
      <diagonal/>
    </border>
    <border>
      <left style="thin">
        <color indexed="64"/>
      </left>
      <right style="thin">
        <color theme="1"/>
      </right>
      <top style="medium">
        <color indexed="64"/>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medium">
        <color indexed="64"/>
      </bottom>
      <diagonal/>
    </border>
    <border>
      <left style="thin">
        <color indexed="64"/>
      </left>
      <right style="thin">
        <color indexed="64"/>
      </right>
      <top/>
      <bottom style="medium">
        <color indexed="64"/>
      </bottom>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indexed="64"/>
      </left>
      <right style="thin">
        <color theme="0"/>
      </right>
      <top style="thin">
        <color theme="0"/>
      </top>
      <bottom/>
      <diagonal/>
    </border>
    <border>
      <left style="thin">
        <color indexed="64"/>
      </left>
      <right style="thin">
        <color indexed="64"/>
      </right>
      <top style="medium">
        <color indexed="64"/>
      </top>
      <bottom/>
      <diagonal/>
    </border>
    <border>
      <left style="thin">
        <color indexed="64"/>
      </left>
      <right/>
      <top style="thin">
        <color indexed="64"/>
      </top>
      <bottom style="thin">
        <color theme="0"/>
      </bottom>
      <diagonal/>
    </border>
    <border>
      <left/>
      <right/>
      <top style="thin">
        <color theme="0"/>
      </top>
      <bottom style="thin">
        <color theme="0"/>
      </bottom>
      <diagonal/>
    </border>
    <border>
      <left/>
      <right style="thin">
        <color indexed="64"/>
      </right>
      <top style="thin">
        <color indexed="64"/>
      </top>
      <bottom style="thin">
        <color theme="0"/>
      </bottom>
      <diagonal/>
    </border>
    <border>
      <left/>
      <right style="thin">
        <color indexed="64"/>
      </right>
      <top/>
      <bottom style="medium">
        <color indexed="64"/>
      </bottom>
      <diagonal/>
    </border>
    <border>
      <left/>
      <right/>
      <top/>
      <bottom style="thin">
        <color theme="0" tint="-0.34998626667073579"/>
      </bottom>
      <diagonal/>
    </border>
    <border>
      <left/>
      <right/>
      <top style="thin">
        <color theme="2" tint="-9.9978637043366805E-2"/>
      </top>
      <bottom style="thin">
        <color theme="0" tint="-0.34998626667073579"/>
      </bottom>
      <diagonal/>
    </border>
    <border>
      <left style="thin">
        <color theme="0" tint="-0.249977111117893"/>
      </left>
      <right/>
      <top style="thin">
        <color theme="0" tint="-0.34998626667073579"/>
      </top>
      <bottom/>
      <diagonal/>
    </border>
    <border>
      <left/>
      <right/>
      <top style="thin">
        <color theme="0" tint="-0.34998626667073579"/>
      </top>
      <bottom/>
      <diagonal/>
    </border>
    <border>
      <left style="thin">
        <color theme="0"/>
      </left>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bottom/>
      <diagonal/>
    </border>
    <border>
      <left/>
      <right/>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249977111117893"/>
      </bottom>
      <diagonal/>
    </border>
    <border>
      <left/>
      <right style="thin">
        <color theme="0" tint="-0.249977111117893"/>
      </right>
      <top/>
      <bottom style="thin">
        <color theme="0" tint="-0.249977111117893"/>
      </bottom>
      <diagonal/>
    </border>
    <border>
      <left/>
      <right/>
      <top/>
      <bottom style="thin">
        <color theme="0"/>
      </bottom>
      <diagonal/>
    </border>
    <border>
      <left/>
      <right style="thin">
        <color theme="0"/>
      </right>
      <top/>
      <bottom/>
      <diagonal/>
    </border>
    <border>
      <left style="thin">
        <color theme="0"/>
      </left>
      <right/>
      <top style="thin">
        <color theme="0"/>
      </top>
      <bottom style="medium">
        <color indexed="64"/>
      </bottom>
      <diagonal/>
    </border>
    <border>
      <left/>
      <right style="thin">
        <color theme="0"/>
      </right>
      <top style="thin">
        <color theme="0" tint="-0.34998626667073579"/>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bottom>
      <diagonal/>
    </border>
    <border>
      <left style="thin">
        <color theme="0"/>
      </left>
      <right/>
      <top/>
      <bottom style="thin">
        <color theme="0"/>
      </bottom>
      <diagonal/>
    </border>
    <border>
      <left/>
      <right style="thin">
        <color theme="0" tint="-0.249977111117893"/>
      </right>
      <top/>
      <bottom style="thin">
        <color theme="0"/>
      </bottom>
      <diagonal/>
    </border>
    <border>
      <left style="thin">
        <color theme="0" tint="-0.249977111117893"/>
      </left>
      <right/>
      <top/>
      <bottom style="thin">
        <color theme="0" tint="-0.249977111117893"/>
      </bottom>
      <diagonal/>
    </border>
    <border>
      <left style="thin">
        <color theme="0" tint="-0.14999847407452621"/>
      </left>
      <right/>
      <top/>
      <bottom style="thin">
        <color theme="0"/>
      </bottom>
      <diagonal/>
    </border>
    <border>
      <left/>
      <right/>
      <top/>
      <bottom style="thin">
        <color theme="2" tint="-9.9978637043366805E-2"/>
      </bottom>
      <diagonal/>
    </border>
    <border>
      <left style="medium">
        <color rgb="FFFFFFFF"/>
      </left>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style="medium">
        <color rgb="FFFFFFFF"/>
      </top>
      <bottom/>
      <diagonal/>
    </border>
    <border>
      <left style="medium">
        <color rgb="FFFFFFFF"/>
      </left>
      <right/>
      <top/>
      <bottom/>
      <diagonal/>
    </border>
    <border>
      <left style="medium">
        <color rgb="FFFFFFFF"/>
      </left>
      <right/>
      <top style="thick">
        <color rgb="FFFFFFFF"/>
      </top>
      <bottom/>
      <diagonal/>
    </border>
    <border>
      <left/>
      <right style="medium">
        <color rgb="FFFFFFFF"/>
      </right>
      <top style="thick">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style="medium">
        <color rgb="FFFFFFFF"/>
      </right>
      <top/>
      <bottom/>
      <diagonal/>
    </border>
    <border>
      <left/>
      <right style="medium">
        <color rgb="FFFFFFFF"/>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s>
  <cellStyleXfs count="3">
    <xf numFmtId="0" fontId="0" fillId="0" borderId="0"/>
    <xf numFmtId="9" fontId="1" fillId="0" borderId="0" applyFont="0" applyFill="0" applyBorder="0" applyAlignment="0" applyProtection="0"/>
    <xf numFmtId="0" fontId="1" fillId="0" borderId="0"/>
  </cellStyleXfs>
  <cellXfs count="385">
    <xf numFmtId="0" fontId="0" fillId="0" borderId="0" xfId="0"/>
    <xf numFmtId="0" fontId="8" fillId="3" borderId="0" xfId="0" applyFont="1" applyFill="1" applyAlignment="1">
      <alignment vertical="center"/>
    </xf>
    <xf numFmtId="0" fontId="8"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Alignment="1">
      <alignment vertical="center" wrapText="1"/>
    </xf>
    <xf numFmtId="0" fontId="9" fillId="3" borderId="0" xfId="0" applyFont="1" applyFill="1" applyBorder="1" applyAlignment="1">
      <alignment vertical="center" wrapText="1"/>
    </xf>
    <xf numFmtId="0" fontId="9" fillId="3" borderId="0" xfId="0" applyFont="1" applyFill="1" applyAlignment="1">
      <alignment horizontal="center" vertical="center"/>
    </xf>
    <xf numFmtId="0" fontId="10" fillId="3" borderId="1" xfId="0" applyFont="1" applyFill="1" applyBorder="1" applyAlignment="1" applyProtection="1">
      <alignment horizontal="center" vertical="center"/>
      <protection locked="0"/>
    </xf>
    <xf numFmtId="0" fontId="8" fillId="3" borderId="0" xfId="0" applyFont="1" applyFill="1" applyBorder="1" applyAlignment="1">
      <alignment horizontal="left" vertical="center" wrapText="1"/>
    </xf>
    <xf numFmtId="0" fontId="8" fillId="3" borderId="0" xfId="0" applyFont="1" applyFill="1" applyBorder="1" applyAlignment="1">
      <alignment horizontal="left" vertical="center"/>
    </xf>
    <xf numFmtId="0" fontId="8" fillId="3" borderId="5" xfId="0" applyFont="1" applyFill="1" applyBorder="1" applyAlignment="1">
      <alignment vertical="center"/>
    </xf>
    <xf numFmtId="0" fontId="8" fillId="3" borderId="6"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8" fillId="3" borderId="0" xfId="0" applyFont="1" applyFill="1" applyAlignment="1">
      <alignment horizontal="center" vertical="center"/>
    </xf>
    <xf numFmtId="0" fontId="0" fillId="3" borderId="0" xfId="0" applyFill="1"/>
    <xf numFmtId="0" fontId="8" fillId="4" borderId="0" xfId="0" applyFont="1" applyFill="1" applyAlignment="1">
      <alignment vertical="center"/>
    </xf>
    <xf numFmtId="0" fontId="10" fillId="3" borderId="0" xfId="0" applyFont="1" applyFill="1" applyBorder="1" applyAlignment="1" applyProtection="1">
      <alignment horizontal="center" vertical="center"/>
      <protection locked="0"/>
    </xf>
    <xf numFmtId="0" fontId="9" fillId="3" borderId="0" xfId="0" applyFont="1" applyFill="1" applyBorder="1" applyAlignment="1">
      <alignment horizontal="left" vertical="center" wrapText="1"/>
    </xf>
    <xf numFmtId="0" fontId="8" fillId="5" borderId="0" xfId="0" applyFont="1" applyFill="1" applyAlignment="1">
      <alignment vertical="center"/>
    </xf>
    <xf numFmtId="0" fontId="11" fillId="5" borderId="0" xfId="0" applyFont="1" applyFill="1" applyAlignment="1">
      <alignment vertical="center"/>
    </xf>
    <xf numFmtId="0" fontId="6" fillId="5" borderId="0" xfId="0" applyFont="1" applyFill="1" applyAlignment="1">
      <alignment vertical="center"/>
    </xf>
    <xf numFmtId="0" fontId="4" fillId="9" borderId="0" xfId="0" applyFont="1" applyFill="1" applyAlignment="1">
      <alignment vertical="center"/>
    </xf>
    <xf numFmtId="0" fontId="5" fillId="9" borderId="0" xfId="0" applyFont="1" applyFill="1" applyAlignment="1">
      <alignment horizontal="left" vertical="center"/>
    </xf>
    <xf numFmtId="0" fontId="7" fillId="9" borderId="0" xfId="0" applyFont="1" applyFill="1" applyAlignment="1">
      <alignment horizontal="center" vertical="center"/>
    </xf>
    <xf numFmtId="0" fontId="8" fillId="3" borderId="1" xfId="0" applyFont="1" applyFill="1" applyBorder="1" applyAlignment="1">
      <alignment horizontal="center" vertical="center"/>
    </xf>
    <xf numFmtId="0" fontId="5" fillId="9" borderId="0" xfId="0" applyFont="1" applyFill="1" applyAlignment="1">
      <alignment horizontal="center" vertical="center"/>
    </xf>
    <xf numFmtId="0" fontId="6" fillId="9" borderId="0" xfId="0" applyFont="1" applyFill="1" applyAlignment="1">
      <alignment vertical="center"/>
    </xf>
    <xf numFmtId="0" fontId="0" fillId="0" borderId="7" xfId="0" applyBorder="1"/>
    <xf numFmtId="0" fontId="0" fillId="3" borderId="7" xfId="0" applyFill="1" applyBorder="1"/>
    <xf numFmtId="0" fontId="0" fillId="0" borderId="10" xfId="0" applyBorder="1"/>
    <xf numFmtId="0" fontId="0" fillId="0" borderId="11" xfId="0" applyBorder="1"/>
    <xf numFmtId="0" fontId="14" fillId="0" borderId="10" xfId="0" applyFont="1" applyBorder="1"/>
    <xf numFmtId="0" fontId="0" fillId="0" borderId="0" xfId="0" applyBorder="1"/>
    <xf numFmtId="0" fontId="8" fillId="3" borderId="0" xfId="0" applyFont="1" applyFill="1" applyBorder="1" applyAlignment="1">
      <alignment horizontal="center" vertical="center"/>
    </xf>
    <xf numFmtId="0" fontId="4" fillId="12" borderId="0" xfId="0" applyFont="1" applyFill="1" applyAlignment="1">
      <alignment vertical="center"/>
    </xf>
    <xf numFmtId="0" fontId="5" fillId="12" borderId="0" xfId="0" applyFont="1" applyFill="1" applyAlignment="1">
      <alignment horizontal="left" vertical="center"/>
    </xf>
    <xf numFmtId="0" fontId="6" fillId="12" borderId="0" xfId="0" applyFont="1" applyFill="1" applyAlignment="1">
      <alignment vertical="center"/>
    </xf>
    <xf numFmtId="0" fontId="7" fillId="12" borderId="0" xfId="0" applyFont="1" applyFill="1" applyAlignment="1">
      <alignment horizontal="center" vertical="center"/>
    </xf>
    <xf numFmtId="0" fontId="4" fillId="14" borderId="0" xfId="0" applyFont="1" applyFill="1" applyAlignment="1">
      <alignment vertical="center"/>
    </xf>
    <xf numFmtId="0" fontId="5" fillId="14" borderId="0" xfId="0" applyFont="1" applyFill="1" applyAlignment="1">
      <alignment horizontal="left" vertical="center"/>
    </xf>
    <xf numFmtId="0" fontId="6" fillId="14" borderId="0" xfId="0" applyFont="1" applyFill="1" applyAlignment="1">
      <alignment vertical="center"/>
    </xf>
    <xf numFmtId="0" fontId="7" fillId="14" borderId="0" xfId="0" applyFont="1" applyFill="1" applyAlignment="1">
      <alignment horizontal="center" vertical="center"/>
    </xf>
    <xf numFmtId="0" fontId="4" fillId="16" borderId="0" xfId="0" applyFont="1" applyFill="1" applyAlignment="1">
      <alignment vertical="center"/>
    </xf>
    <xf numFmtId="0" fontId="5" fillId="16" borderId="0" xfId="0" applyFont="1" applyFill="1" applyAlignment="1">
      <alignment horizontal="left" vertical="center"/>
    </xf>
    <xf numFmtId="0" fontId="6" fillId="16" borderId="0" xfId="0" applyFont="1" applyFill="1" applyAlignment="1">
      <alignment vertical="center"/>
    </xf>
    <xf numFmtId="0" fontId="7" fillId="16" borderId="0" xfId="0" applyFont="1" applyFill="1" applyAlignment="1">
      <alignment horizontal="center" vertical="center"/>
    </xf>
    <xf numFmtId="0" fontId="9" fillId="3" borderId="0" xfId="0" applyFont="1" applyFill="1" applyBorder="1" applyAlignment="1">
      <alignment vertical="top" wrapText="1"/>
    </xf>
    <xf numFmtId="0" fontId="9" fillId="3" borderId="0" xfId="0" applyFont="1" applyFill="1" applyAlignment="1">
      <alignment horizontal="center" vertical="top"/>
    </xf>
    <xf numFmtId="0" fontId="9" fillId="3" borderId="0" xfId="0" applyFont="1" applyFill="1" applyAlignment="1">
      <alignment horizontal="center"/>
    </xf>
    <xf numFmtId="0" fontId="11" fillId="5" borderId="0" xfId="0" applyFont="1" applyFill="1" applyAlignment="1">
      <alignment horizontal="center" vertical="center"/>
    </xf>
    <xf numFmtId="0" fontId="0" fillId="3" borderId="0" xfId="0" applyFill="1" applyAlignment="1">
      <alignment horizontal="center"/>
    </xf>
    <xf numFmtId="0" fontId="5" fillId="12" borderId="0" xfId="0" applyFont="1" applyFill="1" applyAlignment="1">
      <alignment horizontal="center" vertical="center"/>
    </xf>
    <xf numFmtId="0" fontId="5" fillId="14" borderId="0" xfId="0" applyFont="1" applyFill="1" applyAlignment="1">
      <alignment horizontal="center" vertical="center"/>
    </xf>
    <xf numFmtId="0" fontId="5" fillId="16" borderId="0" xfId="0" applyFont="1" applyFill="1" applyAlignment="1">
      <alignment horizontal="center" vertical="center"/>
    </xf>
    <xf numFmtId="0" fontId="17" fillId="3" borderId="0" xfId="0" applyFont="1" applyFill="1" applyBorder="1" applyAlignment="1">
      <alignment vertical="center" wrapText="1"/>
    </xf>
    <xf numFmtId="0" fontId="6" fillId="5" borderId="0" xfId="0" applyFont="1" applyFill="1" applyAlignment="1">
      <alignment horizontal="left" vertical="center"/>
    </xf>
    <xf numFmtId="0" fontId="9" fillId="5" borderId="0" xfId="0" applyFont="1" applyFill="1" applyAlignment="1">
      <alignment horizontal="center" vertical="center"/>
    </xf>
    <xf numFmtId="0" fontId="16" fillId="10" borderId="11" xfId="0" applyFont="1" applyFill="1" applyBorder="1" applyAlignment="1">
      <alignment horizontal="center" vertical="center" wrapText="1"/>
    </xf>
    <xf numFmtId="0" fontId="19" fillId="3" borderId="0" xfId="0" applyFont="1" applyFill="1" applyBorder="1" applyAlignment="1">
      <alignment horizontal="center" vertical="center"/>
    </xf>
    <xf numFmtId="0" fontId="13" fillId="0" borderId="0" xfId="0" applyFont="1" applyBorder="1"/>
    <xf numFmtId="0" fontId="0" fillId="3" borderId="0" xfId="0" applyFont="1" applyFill="1"/>
    <xf numFmtId="0" fontId="0" fillId="3" borderId="13" xfId="0" applyFont="1" applyFill="1" applyBorder="1" applyAlignment="1">
      <alignment vertical="center" wrapText="1"/>
    </xf>
    <xf numFmtId="0" fontId="0" fillId="3" borderId="0" xfId="0" applyFont="1" applyFill="1" applyAlignment="1">
      <alignment horizontal="center"/>
    </xf>
    <xf numFmtId="0" fontId="13" fillId="0" borderId="0" xfId="0" applyFont="1" applyAlignment="1">
      <alignment horizontal="right"/>
    </xf>
    <xf numFmtId="0" fontId="0" fillId="0" borderId="0" xfId="0" applyFont="1" applyAlignment="1">
      <alignment horizontal="center"/>
    </xf>
    <xf numFmtId="0" fontId="3" fillId="17" borderId="11" xfId="0" applyFont="1" applyFill="1" applyBorder="1" applyAlignment="1" applyProtection="1">
      <alignment vertical="center" wrapText="1"/>
      <protection locked="0"/>
    </xf>
    <xf numFmtId="0" fontId="0" fillId="3" borderId="0" xfId="0" applyFill="1" applyBorder="1"/>
    <xf numFmtId="0" fontId="18" fillId="3" borderId="0" xfId="0" applyFont="1" applyFill="1" applyBorder="1" applyAlignment="1">
      <alignment horizontal="center" vertical="center"/>
    </xf>
    <xf numFmtId="164" fontId="3" fillId="3" borderId="0" xfId="0" applyNumberFormat="1" applyFont="1" applyFill="1" applyBorder="1"/>
    <xf numFmtId="0" fontId="13" fillId="3" borderId="0" xfId="0" applyFont="1" applyFill="1" applyBorder="1" applyAlignment="1">
      <alignment horizontal="center"/>
    </xf>
    <xf numFmtId="0" fontId="20" fillId="7" borderId="11" xfId="0" applyFont="1" applyFill="1" applyBorder="1" applyAlignment="1">
      <alignment horizontal="center" vertical="center"/>
    </xf>
    <xf numFmtId="0" fontId="23" fillId="0" borderId="11" xfId="0" applyFont="1" applyBorder="1"/>
    <xf numFmtId="0" fontId="20" fillId="12" borderId="20" xfId="0" applyFont="1" applyFill="1" applyBorder="1" applyAlignment="1">
      <alignment horizontal="center" vertical="center"/>
    </xf>
    <xf numFmtId="0" fontId="21" fillId="3" borderId="20" xfId="0" applyFont="1" applyFill="1" applyBorder="1" applyAlignment="1">
      <alignment vertical="center" wrapText="1"/>
    </xf>
    <xf numFmtId="0" fontId="0" fillId="3" borderId="20" xfId="0" applyFill="1" applyBorder="1"/>
    <xf numFmtId="0" fontId="0" fillId="3" borderId="20" xfId="0" applyFont="1" applyFill="1" applyBorder="1" applyAlignment="1">
      <alignment vertical="center" wrapText="1"/>
    </xf>
    <xf numFmtId="0" fontId="20" fillId="14" borderId="20" xfId="0" applyFont="1" applyFill="1" applyBorder="1" applyAlignment="1">
      <alignment horizontal="center" vertical="center"/>
    </xf>
    <xf numFmtId="0" fontId="24" fillId="3" borderId="20" xfId="0" applyFont="1" applyFill="1" applyBorder="1" applyAlignment="1">
      <alignment horizontal="right"/>
    </xf>
    <xf numFmtId="0" fontId="20" fillId="16" borderId="20" xfId="0" applyFont="1" applyFill="1" applyBorder="1" applyAlignment="1">
      <alignment horizontal="center" vertical="center"/>
    </xf>
    <xf numFmtId="164" fontId="3" fillId="17" borderId="11" xfId="0" applyNumberFormat="1" applyFont="1" applyFill="1" applyBorder="1" applyAlignment="1" applyProtection="1">
      <alignment horizontal="center" vertical="center"/>
      <protection locked="0"/>
    </xf>
    <xf numFmtId="164" fontId="3" fillId="17" borderId="9" xfId="0" applyNumberFormat="1" applyFont="1" applyFill="1" applyBorder="1" applyAlignment="1" applyProtection="1">
      <alignment horizontal="center" vertical="center"/>
      <protection locked="0"/>
    </xf>
    <xf numFmtId="164" fontId="3" fillId="3" borderId="0" xfId="0" applyNumberFormat="1" applyFont="1" applyFill="1" applyBorder="1" applyAlignment="1">
      <alignment horizontal="center" vertical="center"/>
    </xf>
    <xf numFmtId="164" fontId="22" fillId="17" borderId="11" xfId="0" applyNumberFormat="1" applyFont="1" applyFill="1" applyBorder="1" applyAlignment="1" applyProtection="1">
      <alignment horizontal="center" vertical="center"/>
      <protection locked="0"/>
    </xf>
    <xf numFmtId="0" fontId="3" fillId="17" borderId="11" xfId="0" applyFont="1" applyFill="1" applyBorder="1" applyAlignment="1" applyProtection="1">
      <alignment horizontal="center"/>
      <protection locked="0"/>
    </xf>
    <xf numFmtId="0" fontId="16" fillId="4" borderId="20" xfId="0" applyFont="1" applyFill="1" applyBorder="1" applyAlignment="1">
      <alignment horizontal="center" vertical="center"/>
    </xf>
    <xf numFmtId="0" fontId="0" fillId="3" borderId="20" xfId="0" applyFill="1" applyBorder="1" applyAlignment="1">
      <alignment horizontal="center"/>
    </xf>
    <xf numFmtId="0" fontId="24" fillId="0" borderId="9" xfId="0" applyFont="1" applyBorder="1" applyAlignment="1">
      <alignment horizontal="center"/>
    </xf>
    <xf numFmtId="0" fontId="0" fillId="3" borderId="19" xfId="0" applyFont="1" applyFill="1" applyBorder="1" applyAlignment="1">
      <alignment vertical="center" wrapText="1"/>
    </xf>
    <xf numFmtId="0" fontId="3" fillId="17" borderId="13" xfId="0" applyFont="1" applyFill="1" applyBorder="1" applyAlignment="1" applyProtection="1">
      <alignment horizontal="center"/>
      <protection locked="0"/>
    </xf>
    <xf numFmtId="0" fontId="24" fillId="0" borderId="13" xfId="0" applyFont="1" applyBorder="1" applyAlignment="1">
      <alignment horizontal="center"/>
    </xf>
    <xf numFmtId="0" fontId="3" fillId="17" borderId="20" xfId="0" applyFont="1" applyFill="1" applyBorder="1" applyAlignment="1" applyProtection="1">
      <alignment horizontal="center"/>
      <protection locked="0"/>
    </xf>
    <xf numFmtId="0" fontId="24" fillId="0" borderId="20" xfId="0" applyFont="1" applyBorder="1" applyAlignment="1">
      <alignment horizontal="center"/>
    </xf>
    <xf numFmtId="0" fontId="0" fillId="3" borderId="0" xfId="0" applyFill="1" applyBorder="1" applyAlignment="1">
      <alignment horizontal="center"/>
    </xf>
    <xf numFmtId="0" fontId="0" fillId="3" borderId="30" xfId="0" applyFill="1" applyBorder="1"/>
    <xf numFmtId="0" fontId="0" fillId="3" borderId="17" xfId="0" applyFill="1" applyBorder="1" applyAlignment="1">
      <alignment horizontal="center" vertical="center"/>
    </xf>
    <xf numFmtId="0" fontId="0" fillId="3" borderId="37" xfId="0" applyFill="1" applyBorder="1"/>
    <xf numFmtId="0" fontId="0" fillId="3" borderId="37" xfId="0" applyFill="1" applyBorder="1" applyAlignment="1">
      <alignment horizontal="center"/>
    </xf>
    <xf numFmtId="0" fontId="23" fillId="3" borderId="17" xfId="0" applyFont="1" applyFill="1" applyBorder="1" applyAlignment="1">
      <alignment horizontal="center" vertical="center"/>
    </xf>
    <xf numFmtId="0" fontId="23" fillId="3" borderId="17" xfId="0" applyFont="1" applyFill="1" applyBorder="1"/>
    <xf numFmtId="0" fontId="23" fillId="3" borderId="15" xfId="0" applyFont="1" applyFill="1" applyBorder="1" applyAlignment="1">
      <alignment horizontal="center" vertical="center"/>
    </xf>
    <xf numFmtId="0" fontId="23" fillId="3" borderId="15" xfId="0" applyFont="1" applyFill="1" applyBorder="1" applyAlignment="1">
      <alignment horizontal="center"/>
    </xf>
    <xf numFmtId="0" fontId="23" fillId="3" borderId="15" xfId="0" applyFont="1" applyFill="1" applyBorder="1"/>
    <xf numFmtId="0" fontId="23" fillId="3" borderId="34" xfId="0" applyFont="1" applyFill="1" applyBorder="1" applyAlignment="1">
      <alignment horizontal="center" vertical="center"/>
    </xf>
    <xf numFmtId="0" fontId="23" fillId="3" borderId="34" xfId="0" applyFont="1" applyFill="1" applyBorder="1"/>
    <xf numFmtId="0" fontId="23" fillId="0" borderId="9" xfId="0" applyFont="1" applyBorder="1" applyAlignment="1">
      <alignment horizont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3" fillId="0" borderId="36" xfId="0" applyFont="1" applyBorder="1" applyAlignment="1">
      <alignment horizontal="center" vertical="center"/>
    </xf>
    <xf numFmtId="0" fontId="23" fillId="0" borderId="34" xfId="0" applyFont="1" applyBorder="1" applyAlignment="1">
      <alignment horizontal="center" vertical="center"/>
    </xf>
    <xf numFmtId="0" fontId="23" fillId="0" borderId="17" xfId="0" applyFont="1" applyBorder="1" applyAlignment="1">
      <alignment horizontal="center" vertical="center"/>
    </xf>
    <xf numFmtId="0" fontId="23" fillId="0" borderId="11" xfId="0" quotePrefix="1" applyFont="1" applyBorder="1" applyAlignment="1">
      <alignment horizontal="center" vertical="center"/>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12" borderId="33" xfId="0" applyFont="1" applyFill="1" applyBorder="1" applyAlignment="1">
      <alignment horizontal="center" vertical="center"/>
    </xf>
    <xf numFmtId="0" fontId="2" fillId="12" borderId="20" xfId="0" applyFont="1" applyFill="1" applyBorder="1" applyAlignment="1">
      <alignment horizontal="center" vertical="center"/>
    </xf>
    <xf numFmtId="0" fontId="2" fillId="12" borderId="35" xfId="0" applyFont="1" applyFill="1" applyBorder="1" applyAlignment="1">
      <alignment horizontal="center" vertical="center"/>
    </xf>
    <xf numFmtId="0" fontId="2" fillId="14" borderId="33" xfId="0" applyFont="1" applyFill="1" applyBorder="1" applyAlignment="1">
      <alignment horizontal="center" vertical="center"/>
    </xf>
    <xf numFmtId="0" fontId="2" fillId="14" borderId="35"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20" xfId="0" applyFont="1" applyFill="1" applyBorder="1" applyAlignment="1">
      <alignment horizontal="center" vertical="center"/>
    </xf>
    <xf numFmtId="0" fontId="2" fillId="16" borderId="35" xfId="0" applyFont="1" applyFill="1" applyBorder="1" applyAlignment="1">
      <alignment horizontal="center" vertical="center"/>
    </xf>
    <xf numFmtId="0" fontId="2" fillId="6" borderId="38" xfId="0" applyFont="1" applyFill="1" applyBorder="1" applyAlignment="1">
      <alignment horizontal="center" vertical="center"/>
    </xf>
    <xf numFmtId="0" fontId="2" fillId="6" borderId="38" xfId="0" applyFont="1" applyFill="1" applyBorder="1" applyAlignment="1">
      <alignment horizontal="center"/>
    </xf>
    <xf numFmtId="0" fontId="28" fillId="6" borderId="12" xfId="0" applyFont="1" applyFill="1" applyBorder="1" applyAlignment="1">
      <alignment horizontal="center" vertical="center" wrapText="1"/>
    </xf>
    <xf numFmtId="0" fontId="0" fillId="3" borderId="26" xfId="0" applyFont="1" applyFill="1" applyBorder="1" applyAlignment="1">
      <alignment vertical="center" wrapText="1"/>
    </xf>
    <xf numFmtId="0" fontId="3" fillId="19" borderId="17" xfId="0" applyFont="1" applyFill="1" applyBorder="1" applyAlignment="1">
      <alignment horizontal="center"/>
    </xf>
    <xf numFmtId="0" fontId="3" fillId="19" borderId="45" xfId="0" applyFont="1" applyFill="1" applyBorder="1" applyAlignment="1">
      <alignment horizontal="center"/>
    </xf>
    <xf numFmtId="0" fontId="2" fillId="12" borderId="46" xfId="0" applyFont="1" applyFill="1" applyBorder="1" applyAlignment="1">
      <alignment horizontal="center" vertical="center"/>
    </xf>
    <xf numFmtId="0" fontId="3" fillId="19" borderId="34" xfId="0" applyFont="1" applyFill="1" applyBorder="1" applyAlignment="1">
      <alignment horizontal="center"/>
    </xf>
    <xf numFmtId="0" fontId="2" fillId="12" borderId="47" xfId="0" applyFont="1" applyFill="1" applyBorder="1" applyAlignment="1">
      <alignment horizontal="center" vertical="center"/>
    </xf>
    <xf numFmtId="0" fontId="2" fillId="12" borderId="48" xfId="0" applyFont="1" applyFill="1" applyBorder="1" applyAlignment="1">
      <alignment horizontal="center" vertical="center"/>
    </xf>
    <xf numFmtId="0" fontId="3" fillId="19" borderId="49" xfId="0" applyFont="1" applyFill="1" applyBorder="1" applyAlignment="1">
      <alignment horizontal="center"/>
    </xf>
    <xf numFmtId="0" fontId="2" fillId="14" borderId="46" xfId="0" applyFont="1" applyFill="1" applyBorder="1" applyAlignment="1">
      <alignment horizontal="center" vertical="center"/>
    </xf>
    <xf numFmtId="0" fontId="2" fillId="14" borderId="48" xfId="0" applyFont="1" applyFill="1" applyBorder="1" applyAlignment="1">
      <alignment horizontal="center" vertical="center"/>
    </xf>
    <xf numFmtId="0" fontId="2" fillId="16" borderId="50" xfId="0" applyFont="1" applyFill="1" applyBorder="1" applyAlignment="1">
      <alignment horizontal="center" vertical="center"/>
    </xf>
    <xf numFmtId="0" fontId="2" fillId="16" borderId="47" xfId="0" applyFont="1" applyFill="1" applyBorder="1" applyAlignment="1">
      <alignment horizontal="center" vertical="center"/>
    </xf>
    <xf numFmtId="0" fontId="2" fillId="16" borderId="51" xfId="0" applyFont="1" applyFill="1" applyBorder="1" applyAlignment="1">
      <alignment horizontal="center" vertical="center"/>
    </xf>
    <xf numFmtId="0" fontId="2" fillId="16" borderId="52" xfId="0" applyFont="1" applyFill="1" applyBorder="1" applyAlignment="1">
      <alignment horizontal="center" vertical="center"/>
    </xf>
    <xf numFmtId="0" fontId="2" fillId="16" borderId="48" xfId="0" applyFont="1" applyFill="1" applyBorder="1" applyAlignment="1">
      <alignment horizontal="center" vertical="center"/>
    </xf>
    <xf numFmtId="0" fontId="0" fillId="3" borderId="45" xfId="0" applyFill="1" applyBorder="1" applyAlignment="1">
      <alignment horizontal="center" vertical="center"/>
    </xf>
    <xf numFmtId="0" fontId="0" fillId="3" borderId="49" xfId="0" applyFill="1" applyBorder="1" applyAlignment="1">
      <alignment horizontal="center" vertical="center"/>
    </xf>
    <xf numFmtId="0" fontId="23" fillId="3" borderId="11" xfId="0" applyFont="1" applyFill="1" applyBorder="1" applyAlignment="1">
      <alignment horizontal="center" vertical="center"/>
    </xf>
    <xf numFmtId="0" fontId="23" fillId="0" borderId="11" xfId="0" applyFont="1" applyBorder="1" applyAlignment="1">
      <alignment horizontal="center"/>
    </xf>
    <xf numFmtId="0" fontId="2" fillId="6" borderId="43" xfId="0" applyFont="1" applyFill="1" applyBorder="1" applyAlignment="1">
      <alignment horizontal="center" vertical="center"/>
    </xf>
    <xf numFmtId="0" fontId="2" fillId="3" borderId="56" xfId="0" applyFont="1" applyFill="1" applyBorder="1" applyAlignment="1">
      <alignment horizontal="center" vertical="center" wrapText="1"/>
    </xf>
    <xf numFmtId="0" fontId="3" fillId="3" borderId="5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36" xfId="0" applyFont="1" applyFill="1" applyBorder="1" applyAlignment="1">
      <alignment horizontal="center" vertical="center"/>
    </xf>
    <xf numFmtId="0" fontId="2" fillId="6" borderId="43" xfId="0" applyFont="1" applyFill="1" applyBorder="1" applyAlignment="1">
      <alignment horizontal="center" vertical="center" wrapText="1"/>
    </xf>
    <xf numFmtId="0" fontId="2" fillId="11" borderId="44" xfId="0" applyFont="1" applyFill="1" applyBorder="1" applyAlignment="1">
      <alignment horizontal="center" vertical="center" wrapText="1"/>
    </xf>
    <xf numFmtId="0" fontId="9" fillId="3" borderId="1" xfId="0" applyFont="1" applyFill="1" applyBorder="1" applyAlignment="1">
      <alignment vertical="center" wrapText="1"/>
    </xf>
    <xf numFmtId="0" fontId="8" fillId="3" borderId="59" xfId="0" applyFont="1" applyFill="1" applyBorder="1" applyAlignment="1">
      <alignment vertical="center"/>
    </xf>
    <xf numFmtId="0" fontId="10" fillId="3" borderId="0" xfId="0" applyFont="1" applyFill="1" applyBorder="1" applyAlignment="1">
      <alignment horizontal="center" vertical="center" wrapText="1"/>
    </xf>
    <xf numFmtId="0" fontId="10" fillId="3" borderId="60" xfId="0" applyFont="1" applyFill="1" applyBorder="1" applyAlignment="1">
      <alignment horizontal="center" vertical="center"/>
    </xf>
    <xf numFmtId="0" fontId="10" fillId="3" borderId="0" xfId="0" applyFont="1" applyFill="1" applyBorder="1" applyAlignment="1">
      <alignment horizontal="center" vertical="center"/>
    </xf>
    <xf numFmtId="0" fontId="0" fillId="3" borderId="61" xfId="0" applyFill="1" applyBorder="1"/>
    <xf numFmtId="0" fontId="9" fillId="3" borderId="62" xfId="0" applyFont="1" applyFill="1" applyBorder="1" applyAlignment="1">
      <alignment horizontal="center" vertical="center" wrapText="1"/>
    </xf>
    <xf numFmtId="0" fontId="0" fillId="3" borderId="62" xfId="0" applyFill="1" applyBorder="1"/>
    <xf numFmtId="0" fontId="0" fillId="3" borderId="63" xfId="0" applyFill="1" applyBorder="1"/>
    <xf numFmtId="0" fontId="0" fillId="3" borderId="64" xfId="0" applyFill="1" applyBorder="1"/>
    <xf numFmtId="0" fontId="0" fillId="3" borderId="65" xfId="0" applyFill="1" applyBorder="1"/>
    <xf numFmtId="165" fontId="8" fillId="3" borderId="1" xfId="0" applyNumberFormat="1" applyFont="1" applyFill="1" applyBorder="1" applyAlignment="1">
      <alignment horizontal="center" vertical="center"/>
    </xf>
    <xf numFmtId="165" fontId="0" fillId="3" borderId="0" xfId="0" applyNumberFormat="1" applyFill="1" applyBorder="1" applyAlignment="1">
      <alignment horizontal="center"/>
    </xf>
    <xf numFmtId="165" fontId="9" fillId="3" borderId="1" xfId="0" applyNumberFormat="1" applyFont="1" applyFill="1" applyBorder="1" applyAlignment="1">
      <alignment horizontal="center" vertical="center"/>
    </xf>
    <xf numFmtId="164" fontId="9" fillId="3" borderId="16" xfId="1" applyNumberFormat="1" applyFont="1" applyFill="1" applyBorder="1" applyAlignment="1">
      <alignment horizontal="center" vertical="center"/>
    </xf>
    <xf numFmtId="0" fontId="0" fillId="3" borderId="67" xfId="0" applyFill="1" applyBorder="1"/>
    <xf numFmtId="0" fontId="31" fillId="3" borderId="64" xfId="0" applyFont="1" applyFill="1" applyBorder="1" applyAlignment="1">
      <alignment vertical="top"/>
    </xf>
    <xf numFmtId="0" fontId="0" fillId="3" borderId="68" xfId="0" applyFill="1" applyBorder="1"/>
    <xf numFmtId="0" fontId="0" fillId="3" borderId="70" xfId="0" applyFill="1" applyBorder="1"/>
    <xf numFmtId="0" fontId="32" fillId="7" borderId="11" xfId="0" applyFont="1" applyFill="1" applyBorder="1" applyAlignment="1">
      <alignment horizontal="center" vertical="center"/>
    </xf>
    <xf numFmtId="0" fontId="26" fillId="3" borderId="64" xfId="0" applyFont="1" applyFill="1" applyBorder="1"/>
    <xf numFmtId="0" fontId="32" fillId="12" borderId="20" xfId="0" applyFont="1" applyFill="1" applyBorder="1" applyAlignment="1">
      <alignment horizontal="center" vertical="center"/>
    </xf>
    <xf numFmtId="0" fontId="32" fillId="14" borderId="20" xfId="0" applyFont="1" applyFill="1" applyBorder="1" applyAlignment="1">
      <alignment horizontal="center" vertical="center"/>
    </xf>
    <xf numFmtId="0" fontId="33" fillId="3" borderId="64" xfId="0" applyFont="1" applyFill="1" applyBorder="1" applyAlignment="1">
      <alignment vertical="top"/>
    </xf>
    <xf numFmtId="0" fontId="32" fillId="16" borderId="20" xfId="0" applyFont="1" applyFill="1" applyBorder="1" applyAlignment="1">
      <alignment horizontal="center" vertical="center"/>
    </xf>
    <xf numFmtId="0" fontId="34" fillId="3" borderId="64" xfId="0" applyFont="1" applyFill="1" applyBorder="1" applyAlignment="1">
      <alignment vertical="top"/>
    </xf>
    <xf numFmtId="0" fontId="18" fillId="13" borderId="66" xfId="0" applyFont="1" applyFill="1" applyBorder="1" applyAlignment="1">
      <alignment horizontal="center" vertical="center"/>
    </xf>
    <xf numFmtId="0" fontId="23" fillId="3" borderId="36" xfId="0" applyFont="1" applyFill="1" applyBorder="1" applyAlignment="1">
      <alignment horizontal="center" vertical="center"/>
    </xf>
    <xf numFmtId="0" fontId="23" fillId="3" borderId="54" xfId="0" applyFont="1" applyFill="1" applyBorder="1" applyAlignment="1">
      <alignment horizontal="center" vertical="center"/>
    </xf>
    <xf numFmtId="0" fontId="0" fillId="19" borderId="22" xfId="0" applyFill="1" applyBorder="1" applyAlignment="1">
      <alignment horizontal="center"/>
    </xf>
    <xf numFmtId="0" fontId="2" fillId="6" borderId="53" xfId="0" applyFont="1" applyFill="1" applyBorder="1" applyAlignment="1">
      <alignment horizontal="center" vertical="center" wrapText="1"/>
    </xf>
    <xf numFmtId="0" fontId="3" fillId="19" borderId="17" xfId="0" applyFont="1" applyFill="1" applyBorder="1" applyAlignment="1">
      <alignment horizontal="center" vertical="center"/>
    </xf>
    <xf numFmtId="0" fontId="3" fillId="19" borderId="36" xfId="0" applyFont="1" applyFill="1" applyBorder="1" applyAlignment="1">
      <alignment horizontal="center" vertical="center"/>
    </xf>
    <xf numFmtId="0" fontId="3" fillId="19" borderId="11" xfId="0" applyFont="1" applyFill="1" applyBorder="1" applyAlignment="1">
      <alignment horizontal="center" vertical="center"/>
    </xf>
    <xf numFmtId="0" fontId="3" fillId="19" borderId="15" xfId="0" applyFont="1" applyFill="1" applyBorder="1" applyAlignment="1">
      <alignment horizontal="center" vertical="center"/>
    </xf>
    <xf numFmtId="0" fontId="3" fillId="19" borderId="22" xfId="0" applyFont="1" applyFill="1" applyBorder="1" applyAlignment="1">
      <alignment horizontal="center" vertical="center"/>
    </xf>
    <xf numFmtId="0" fontId="3" fillId="19" borderId="54" xfId="0" applyFont="1" applyFill="1" applyBorder="1" applyAlignment="1">
      <alignment horizontal="center" vertical="center"/>
    </xf>
    <xf numFmtId="0" fontId="3" fillId="19" borderId="58" xfId="0" applyFont="1" applyFill="1" applyBorder="1" applyAlignment="1">
      <alignment horizontal="center"/>
    </xf>
    <xf numFmtId="0" fontId="3" fillId="19" borderId="24" xfId="0" applyFont="1" applyFill="1" applyBorder="1" applyAlignment="1">
      <alignment horizontal="center"/>
    </xf>
    <xf numFmtId="0" fontId="3" fillId="19" borderId="31" xfId="0" applyFont="1" applyFill="1" applyBorder="1" applyAlignment="1">
      <alignment horizontal="center"/>
    </xf>
    <xf numFmtId="0" fontId="35" fillId="3" borderId="0" xfId="0" applyFont="1" applyFill="1"/>
    <xf numFmtId="0" fontId="35" fillId="3" borderId="0" xfId="0" applyFont="1" applyFill="1" applyAlignment="1"/>
    <xf numFmtId="0" fontId="36" fillId="3" borderId="0" xfId="0" applyFont="1" applyFill="1" applyAlignment="1"/>
    <xf numFmtId="0" fontId="37" fillId="3" borderId="0" xfId="0" applyFont="1" applyFill="1" applyAlignment="1"/>
    <xf numFmtId="0" fontId="12" fillId="3" borderId="0" xfId="2" applyFont="1" applyFill="1"/>
    <xf numFmtId="0" fontId="1" fillId="3" borderId="0" xfId="2" applyFill="1"/>
    <xf numFmtId="0" fontId="38" fillId="3" borderId="0" xfId="0" applyFont="1" applyFill="1"/>
    <xf numFmtId="0" fontId="39" fillId="3" borderId="0" xfId="2" applyFont="1" applyFill="1"/>
    <xf numFmtId="0" fontId="40" fillId="3" borderId="0" xfId="0" applyFont="1" applyFill="1"/>
    <xf numFmtId="0" fontId="40" fillId="3" borderId="0" xfId="0" applyFont="1" applyFill="1" applyAlignment="1"/>
    <xf numFmtId="0" fontId="9" fillId="4" borderId="0" xfId="0" applyFont="1" applyFill="1" applyAlignment="1">
      <alignment horizontal="center" vertical="center"/>
    </xf>
    <xf numFmtId="0" fontId="46" fillId="4" borderId="0" xfId="0" applyFont="1" applyFill="1" applyBorder="1" applyAlignment="1">
      <alignment vertical="top"/>
    </xf>
    <xf numFmtId="0" fontId="43" fillId="4" borderId="0" xfId="0" applyFont="1" applyFill="1" applyBorder="1" applyAlignment="1">
      <alignment vertical="top"/>
    </xf>
    <xf numFmtId="0" fontId="50" fillId="4" borderId="0" xfId="0" applyFont="1" applyFill="1" applyAlignment="1">
      <alignment horizontal="left" vertical="center"/>
    </xf>
    <xf numFmtId="0" fontId="41" fillId="3" borderId="0" xfId="0" applyFont="1" applyFill="1" applyAlignment="1">
      <alignment vertical="center"/>
    </xf>
    <xf numFmtId="0" fontId="42" fillId="3" borderId="0" xfId="0" applyFont="1" applyFill="1" applyAlignment="1">
      <alignment horizontal="center" vertical="center"/>
    </xf>
    <xf numFmtId="0" fontId="42" fillId="3" borderId="0" xfId="0" applyFont="1" applyFill="1" applyAlignment="1">
      <alignment vertical="center"/>
    </xf>
    <xf numFmtId="0" fontId="43" fillId="3" borderId="0" xfId="0" applyFont="1" applyFill="1" applyBorder="1" applyAlignment="1">
      <alignment horizontal="center" vertical="top"/>
    </xf>
    <xf numFmtId="0" fontId="43" fillId="3" borderId="0" xfId="0" applyFont="1" applyFill="1" applyBorder="1" applyAlignment="1">
      <alignment vertical="top"/>
    </xf>
    <xf numFmtId="0" fontId="51" fillId="4" borderId="0" xfId="0" applyFont="1" applyFill="1" applyBorder="1" applyAlignment="1">
      <alignment vertical="top"/>
    </xf>
    <xf numFmtId="0" fontId="44" fillId="4" borderId="0" xfId="0" applyFont="1" applyFill="1" applyBorder="1" applyAlignment="1">
      <alignment vertical="top"/>
    </xf>
    <xf numFmtId="0" fontId="45" fillId="4" borderId="0" xfId="0" applyFont="1" applyFill="1" applyBorder="1" applyAlignment="1">
      <alignment vertical="top"/>
    </xf>
    <xf numFmtId="0" fontId="45" fillId="4" borderId="0" xfId="0" quotePrefix="1" applyFont="1" applyFill="1" applyBorder="1" applyAlignment="1">
      <alignment horizontal="left" vertical="top"/>
    </xf>
    <xf numFmtId="0" fontId="49" fillId="4" borderId="0" xfId="0" applyFont="1" applyFill="1" applyBorder="1" applyAlignment="1">
      <alignment vertical="top"/>
    </xf>
    <xf numFmtId="0" fontId="46" fillId="4" borderId="0" xfId="0" applyFont="1" applyFill="1" applyBorder="1" applyAlignment="1">
      <alignment vertical="top" wrapText="1"/>
    </xf>
    <xf numFmtId="0" fontId="9" fillId="3" borderId="0"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2" fillId="6" borderId="43" xfId="0" applyFont="1" applyFill="1" applyBorder="1" applyAlignment="1">
      <alignment horizontal="center" vertical="center" wrapText="1"/>
    </xf>
    <xf numFmtId="0" fontId="8" fillId="13" borderId="0" xfId="0" applyFont="1" applyFill="1" applyAlignment="1">
      <alignment vertical="center"/>
    </xf>
    <xf numFmtId="0" fontId="0" fillId="3" borderId="72" xfId="0" applyFill="1" applyBorder="1"/>
    <xf numFmtId="0" fontId="2" fillId="6" borderId="73" xfId="0" applyFont="1" applyFill="1" applyBorder="1" applyAlignment="1">
      <alignment horizontal="center"/>
    </xf>
    <xf numFmtId="0" fontId="23" fillId="3" borderId="45" xfId="0" applyFont="1" applyFill="1" applyBorder="1"/>
    <xf numFmtId="0" fontId="23" fillId="0" borderId="17" xfId="0" applyFont="1" applyBorder="1"/>
    <xf numFmtId="0" fontId="23" fillId="0" borderId="31" xfId="0" applyFont="1" applyBorder="1" applyAlignment="1">
      <alignment horizontal="center" vertical="center"/>
    </xf>
    <xf numFmtId="0" fontId="23" fillId="0" borderId="49" xfId="0" applyFont="1" applyBorder="1" applyAlignment="1">
      <alignment horizontal="center" vertical="center"/>
    </xf>
    <xf numFmtId="0" fontId="45" fillId="4" borderId="0" xfId="0" quotePrefix="1" applyFont="1" applyFill="1" applyBorder="1" applyAlignment="1">
      <alignment horizontal="left" vertical="top" textRotation="90"/>
    </xf>
    <xf numFmtId="2" fontId="23" fillId="0" borderId="11" xfId="0" applyNumberFormat="1" applyFont="1" applyBorder="1" applyAlignment="1">
      <alignment horizontal="center" vertical="center"/>
    </xf>
    <xf numFmtId="0" fontId="53" fillId="3" borderId="0" xfId="0" applyFont="1" applyFill="1" applyAlignment="1">
      <alignment horizontal="center"/>
    </xf>
    <xf numFmtId="0" fontId="9" fillId="3" borderId="74" xfId="0" applyFont="1" applyFill="1" applyBorder="1" applyAlignment="1">
      <alignment horizontal="center" vertical="center" wrapText="1"/>
    </xf>
    <xf numFmtId="0" fontId="13" fillId="3" borderId="72" xfId="0" applyFont="1" applyFill="1" applyBorder="1"/>
    <xf numFmtId="0" fontId="9" fillId="3" borderId="67" xfId="0" applyFont="1" applyFill="1" applyBorder="1" applyAlignment="1">
      <alignment horizontal="center" vertical="center" wrapText="1"/>
    </xf>
    <xf numFmtId="0" fontId="9" fillId="3" borderId="65" xfId="0" applyFont="1" applyFill="1" applyBorder="1" applyAlignment="1">
      <alignment horizontal="center" vertical="center" wrapText="1"/>
    </xf>
    <xf numFmtId="0" fontId="9" fillId="3" borderId="63" xfId="0" applyFont="1" applyFill="1" applyBorder="1" applyAlignment="1">
      <alignment vertical="center" wrapText="1"/>
    </xf>
    <xf numFmtId="0" fontId="9" fillId="3" borderId="75" xfId="0" applyFont="1" applyFill="1" applyBorder="1" applyAlignment="1">
      <alignment vertical="center" wrapText="1"/>
    </xf>
    <xf numFmtId="0" fontId="9" fillId="3" borderId="76" xfId="0" applyFont="1" applyFill="1" applyBorder="1" applyAlignment="1">
      <alignment vertical="center" wrapText="1"/>
    </xf>
    <xf numFmtId="0" fontId="30" fillId="3" borderId="66" xfId="0" applyFont="1" applyFill="1" applyBorder="1" applyAlignment="1">
      <alignment vertical="center" wrapText="1"/>
    </xf>
    <xf numFmtId="0" fontId="18" fillId="13" borderId="77" xfId="0" applyFont="1" applyFill="1" applyBorder="1" applyAlignment="1">
      <alignment horizontal="center" vertical="center"/>
    </xf>
    <xf numFmtId="0" fontId="0" fillId="3" borderId="71" xfId="0" applyFill="1" applyBorder="1"/>
    <xf numFmtId="0" fontId="0" fillId="3" borderId="78" xfId="0" applyFill="1" applyBorder="1"/>
    <xf numFmtId="0" fontId="0" fillId="3" borderId="79" xfId="0" applyFill="1" applyBorder="1"/>
    <xf numFmtId="0" fontId="0" fillId="3" borderId="80" xfId="0" applyFill="1" applyBorder="1"/>
    <xf numFmtId="0" fontId="0" fillId="3" borderId="81" xfId="0" applyFill="1" applyBorder="1"/>
    <xf numFmtId="0" fontId="50" fillId="3" borderId="0" xfId="0" applyFont="1" applyFill="1" applyAlignment="1">
      <alignment horizontal="left" vertical="center"/>
    </xf>
    <xf numFmtId="0" fontId="8" fillId="3" borderId="1" xfId="0" applyFont="1" applyFill="1" applyBorder="1" applyAlignment="1">
      <alignment vertical="center" wrapText="1"/>
    </xf>
    <xf numFmtId="0" fontId="59" fillId="3" borderId="0" xfId="0" applyFont="1" applyFill="1" applyAlignment="1"/>
    <xf numFmtId="0" fontId="60" fillId="3" borderId="0" xfId="0" applyFont="1" applyFill="1" applyAlignment="1"/>
    <xf numFmtId="0" fontId="61" fillId="3" borderId="0" xfId="0" applyFont="1" applyFill="1" applyAlignment="1"/>
    <xf numFmtId="0" fontId="62" fillId="3" borderId="0" xfId="0" applyFont="1" applyFill="1" applyAlignment="1"/>
    <xf numFmtId="14" fontId="10" fillId="3" borderId="0" xfId="0" applyNumberFormat="1" applyFont="1" applyFill="1" applyBorder="1" applyAlignment="1" applyProtection="1">
      <alignment horizontal="center" vertical="center" wrapText="1"/>
      <protection locked="0"/>
    </xf>
    <xf numFmtId="0" fontId="54" fillId="3" borderId="0" xfId="0" applyFont="1" applyFill="1" applyBorder="1" applyAlignment="1">
      <alignment wrapText="1"/>
    </xf>
    <xf numFmtId="0" fontId="8" fillId="3" borderId="0" xfId="0" applyFont="1" applyFill="1" applyBorder="1" applyAlignment="1"/>
    <xf numFmtId="0" fontId="9" fillId="22" borderId="0" xfId="0" applyFont="1" applyFill="1" applyBorder="1" applyAlignment="1">
      <alignment vertical="top" wrapText="1"/>
    </xf>
    <xf numFmtId="0" fontId="56" fillId="3" borderId="0" xfId="0" applyFont="1" applyFill="1" applyBorder="1" applyAlignment="1">
      <alignment vertical="center" wrapText="1" readingOrder="1"/>
    </xf>
    <xf numFmtId="0" fontId="58" fillId="3" borderId="86" xfId="0" applyFont="1" applyFill="1" applyBorder="1" applyAlignment="1">
      <alignment vertical="center" wrapText="1" readingOrder="1"/>
    </xf>
    <xf numFmtId="0" fontId="58" fillId="3" borderId="0" xfId="0" applyFont="1" applyFill="1" applyBorder="1" applyAlignment="1">
      <alignment vertical="center" wrapText="1" readingOrder="1"/>
    </xf>
    <xf numFmtId="0" fontId="56" fillId="3" borderId="83" xfId="0" applyFont="1" applyFill="1" applyBorder="1" applyAlignment="1">
      <alignment vertical="center" wrapText="1" readingOrder="1"/>
    </xf>
    <xf numFmtId="0" fontId="57" fillId="3" borderId="84" xfId="0" applyFont="1" applyFill="1" applyBorder="1" applyAlignment="1">
      <alignment horizontal="left" vertical="center" wrapText="1" readingOrder="1"/>
    </xf>
    <xf numFmtId="0" fontId="57" fillId="3" borderId="85" xfId="0" applyFont="1" applyFill="1" applyBorder="1" applyAlignment="1">
      <alignment horizontal="left" vertical="center" wrapText="1" readingOrder="1"/>
    </xf>
    <xf numFmtId="0" fontId="57" fillId="3" borderId="93" xfId="0" applyFont="1" applyFill="1" applyBorder="1" applyAlignment="1">
      <alignment horizontal="left" vertical="center" wrapText="1" readingOrder="1"/>
    </xf>
    <xf numFmtId="0" fontId="57" fillId="3" borderId="0" xfId="0" applyFont="1" applyFill="1" applyBorder="1" applyAlignment="1">
      <alignment horizontal="left" vertical="center" wrapText="1" readingOrder="1"/>
    </xf>
    <xf numFmtId="0" fontId="63" fillId="3" borderId="0" xfId="0" applyFont="1" applyFill="1" applyBorder="1" applyAlignment="1">
      <alignment vertical="center" wrapText="1" readingOrder="1"/>
    </xf>
    <xf numFmtId="0" fontId="63" fillId="3" borderId="0" xfId="0" applyFont="1" applyFill="1" applyBorder="1" applyAlignment="1">
      <alignment horizontal="center" vertical="center" wrapText="1" readingOrder="1"/>
    </xf>
    <xf numFmtId="0" fontId="65" fillId="3" borderId="91" xfId="0" applyFont="1" applyFill="1" applyBorder="1" applyAlignment="1">
      <alignment horizontal="center" vertical="center" wrapText="1" readingOrder="1"/>
    </xf>
    <xf numFmtId="0" fontId="65" fillId="3" borderId="92" xfId="0" applyFont="1" applyFill="1" applyBorder="1" applyAlignment="1">
      <alignment horizontal="center" vertical="center" wrapText="1" readingOrder="1"/>
    </xf>
    <xf numFmtId="0" fontId="57" fillId="3" borderId="91" xfId="0" applyFont="1" applyFill="1" applyBorder="1" applyAlignment="1">
      <alignment horizontal="left" vertical="center" wrapText="1" readingOrder="1"/>
    </xf>
    <xf numFmtId="0" fontId="10" fillId="3" borderId="59" xfId="0" applyFont="1" applyFill="1" applyBorder="1" applyAlignment="1">
      <alignment horizontal="center" vertical="center"/>
    </xf>
    <xf numFmtId="0" fontId="8" fillId="3" borderId="0" xfId="0" applyNumberFormat="1" applyFont="1" applyFill="1" applyAlignment="1">
      <alignment horizontal="left" vertical="center"/>
    </xf>
    <xf numFmtId="0" fontId="0" fillId="3" borderId="0" xfId="0" applyFill="1" applyAlignment="1">
      <alignment horizontal="left"/>
    </xf>
    <xf numFmtId="0" fontId="10" fillId="3" borderId="0" xfId="0" applyNumberFormat="1" applyFont="1" applyFill="1" applyBorder="1" applyAlignment="1">
      <alignment horizontal="left" vertical="center"/>
    </xf>
    <xf numFmtId="0" fontId="0" fillId="3" borderId="0" xfId="0" applyFill="1" applyBorder="1" applyAlignment="1">
      <alignment horizontal="left"/>
    </xf>
    <xf numFmtId="0" fontId="70" fillId="4" borderId="0" xfId="0" applyFont="1" applyFill="1" applyAlignment="1">
      <alignment horizontal="center" vertical="center"/>
    </xf>
    <xf numFmtId="0" fontId="76" fillId="3" borderId="0" xfId="0" applyFont="1" applyFill="1" applyAlignment="1">
      <alignment vertical="center"/>
    </xf>
    <xf numFmtId="0" fontId="30" fillId="3" borderId="0" xfId="2" applyFont="1" applyFill="1" applyAlignment="1">
      <alignment horizontal="left" vertical="top" wrapText="1"/>
    </xf>
    <xf numFmtId="0" fontId="77" fillId="0" borderId="0" xfId="0" applyFont="1" applyAlignment="1">
      <alignment horizontal="left" vertical="center"/>
    </xf>
    <xf numFmtId="0" fontId="75" fillId="0" borderId="101" xfId="0" applyFont="1" applyBorder="1" applyAlignment="1">
      <alignment horizontal="center" vertical="center" wrapText="1"/>
    </xf>
    <xf numFmtId="0" fontId="75" fillId="0" borderId="102" xfId="0" applyFont="1" applyBorder="1" applyAlignment="1">
      <alignment horizontal="center" vertical="center" wrapText="1"/>
    </xf>
    <xf numFmtId="0" fontId="75" fillId="0" borderId="103" xfId="0" applyFont="1" applyBorder="1" applyAlignment="1">
      <alignment horizontal="center" vertical="center" wrapText="1"/>
    </xf>
    <xf numFmtId="0" fontId="9" fillId="22" borderId="0" xfId="0" applyFont="1" applyFill="1" applyBorder="1" applyAlignment="1">
      <alignment horizontal="left" vertical="top" wrapText="1"/>
    </xf>
    <xf numFmtId="0" fontId="69" fillId="3" borderId="2" xfId="0" applyNumberFormat="1" applyFont="1" applyFill="1" applyBorder="1" applyAlignment="1" applyProtection="1">
      <alignment horizontal="left" vertical="center"/>
      <protection locked="0"/>
    </xf>
    <xf numFmtId="0" fontId="69" fillId="3" borderId="3" xfId="0" applyNumberFormat="1" applyFont="1" applyFill="1" applyBorder="1" applyAlignment="1" applyProtection="1">
      <alignment horizontal="left" vertical="center"/>
      <protection locked="0"/>
    </xf>
    <xf numFmtId="0" fontId="69" fillId="3" borderId="4" xfId="0" applyNumberFormat="1" applyFont="1" applyFill="1" applyBorder="1" applyAlignment="1" applyProtection="1">
      <alignment horizontal="left" vertical="center"/>
      <protection locked="0"/>
    </xf>
    <xf numFmtId="0" fontId="66" fillId="3" borderId="0" xfId="0" applyFont="1" applyFill="1" applyBorder="1" applyAlignment="1">
      <alignment horizontal="left" wrapText="1" readingOrder="1"/>
    </xf>
    <xf numFmtId="0" fontId="58" fillId="3" borderId="0" xfId="0" applyFont="1" applyFill="1" applyBorder="1" applyAlignment="1">
      <alignment horizontal="center" vertical="center" wrapText="1" readingOrder="1"/>
    </xf>
    <xf numFmtId="0" fontId="64" fillId="5" borderId="0" xfId="0" applyFont="1" applyFill="1" applyBorder="1" applyAlignment="1">
      <alignment horizontal="center" vertical="center"/>
    </xf>
    <xf numFmtId="0" fontId="65" fillId="21" borderId="0" xfId="0" applyFont="1" applyFill="1" applyBorder="1" applyAlignment="1">
      <alignment horizontal="center" vertical="center" wrapText="1" readingOrder="1"/>
    </xf>
    <xf numFmtId="0" fontId="63" fillId="3" borderId="0" xfId="0" applyFont="1" applyFill="1" applyBorder="1" applyAlignment="1">
      <alignment horizontal="center" vertical="center" wrapText="1" readingOrder="1"/>
    </xf>
    <xf numFmtId="0" fontId="66" fillId="3" borderId="0" xfId="0" applyFont="1" applyFill="1" applyBorder="1" applyAlignment="1">
      <alignment horizontal="left" vertical="center" wrapText="1" readingOrder="1"/>
    </xf>
    <xf numFmtId="0" fontId="65" fillId="20" borderId="87" xfId="0" applyFont="1" applyFill="1" applyBorder="1" applyAlignment="1">
      <alignment horizontal="center" vertical="center" wrapText="1" readingOrder="1"/>
    </xf>
    <xf numFmtId="0" fontId="65" fillId="20" borderId="88" xfId="0" applyFont="1" applyFill="1" applyBorder="1" applyAlignment="1">
      <alignment horizontal="center" vertical="center" wrapText="1" readingOrder="1"/>
    </xf>
    <xf numFmtId="0" fontId="65" fillId="20" borderId="86" xfId="0" applyFont="1" applyFill="1" applyBorder="1" applyAlignment="1">
      <alignment horizontal="center" vertical="center" wrapText="1" readingOrder="1"/>
    </xf>
    <xf numFmtId="0" fontId="65" fillId="20" borderId="94" xfId="0" applyFont="1" applyFill="1" applyBorder="1" applyAlignment="1">
      <alignment horizontal="center" vertical="center" wrapText="1" readingOrder="1"/>
    </xf>
    <xf numFmtId="0" fontId="65" fillId="21" borderId="91" xfId="0" applyFont="1" applyFill="1" applyBorder="1" applyAlignment="1">
      <alignment horizontal="center" vertical="center" wrapText="1" readingOrder="1"/>
    </xf>
    <xf numFmtId="0" fontId="65" fillId="21" borderId="92" xfId="0" applyFont="1" applyFill="1" applyBorder="1" applyAlignment="1">
      <alignment horizontal="center" vertical="center" wrapText="1" readingOrder="1"/>
    </xf>
    <xf numFmtId="0" fontId="65" fillId="21" borderId="86" xfId="0" applyFont="1" applyFill="1" applyBorder="1" applyAlignment="1">
      <alignment horizontal="center" vertical="center" wrapText="1" readingOrder="1"/>
    </xf>
    <xf numFmtId="0" fontId="65" fillId="21" borderId="94" xfId="0" applyFont="1" applyFill="1" applyBorder="1" applyAlignment="1">
      <alignment horizontal="center" vertical="center" wrapText="1" readingOrder="1"/>
    </xf>
    <xf numFmtId="0" fontId="65" fillId="21" borderId="89" xfId="0" applyFont="1" applyFill="1" applyBorder="1" applyAlignment="1">
      <alignment horizontal="center" vertical="center" wrapText="1" readingOrder="1"/>
    </xf>
    <xf numFmtId="0" fontId="65" fillId="21" borderId="90" xfId="0" applyFont="1" applyFill="1" applyBorder="1" applyAlignment="1">
      <alignment horizontal="center" vertical="center" wrapText="1" readingOrder="1"/>
    </xf>
    <xf numFmtId="0" fontId="6" fillId="5" borderId="0" xfId="0" applyFont="1" applyFill="1" applyAlignment="1">
      <alignment horizontal="center" vertical="center"/>
    </xf>
    <xf numFmtId="14" fontId="10" fillId="3" borderId="2" xfId="0" applyNumberFormat="1" applyFont="1" applyFill="1" applyBorder="1" applyAlignment="1" applyProtection="1">
      <alignment horizontal="left" vertical="center" wrapText="1"/>
      <protection locked="0"/>
    </xf>
    <xf numFmtId="14" fontId="10" fillId="3" borderId="3" xfId="0" applyNumberFormat="1" applyFont="1" applyFill="1" applyBorder="1" applyAlignment="1" applyProtection="1">
      <alignment horizontal="left" vertical="center" wrapText="1"/>
      <protection locked="0"/>
    </xf>
    <xf numFmtId="14" fontId="10" fillId="3" borderId="4" xfId="0" applyNumberFormat="1" applyFont="1" applyFill="1" applyBorder="1" applyAlignment="1" applyProtection="1">
      <alignment horizontal="left" vertical="center" wrapText="1"/>
      <protection locked="0"/>
    </xf>
    <xf numFmtId="0" fontId="9" fillId="3" borderId="82" xfId="0" applyNumberFormat="1" applyFont="1" applyFill="1" applyBorder="1" applyAlignment="1">
      <alignment horizontal="center"/>
    </xf>
    <xf numFmtId="0" fontId="10" fillId="3" borderId="2" xfId="0" applyNumberFormat="1" applyFont="1" applyFill="1" applyBorder="1" applyAlignment="1" applyProtection="1">
      <alignment horizontal="left" vertical="center"/>
      <protection locked="0"/>
    </xf>
    <xf numFmtId="0" fontId="10" fillId="3" borderId="3" xfId="0" applyNumberFormat="1" applyFont="1" applyFill="1" applyBorder="1" applyAlignment="1" applyProtection="1">
      <alignment horizontal="left" vertical="center"/>
      <protection locked="0"/>
    </xf>
    <xf numFmtId="0" fontId="10" fillId="3" borderId="4" xfId="0" applyNumberFormat="1" applyFont="1" applyFill="1" applyBorder="1" applyAlignment="1" applyProtection="1">
      <alignment horizontal="left" vertical="center"/>
      <protection locked="0"/>
    </xf>
    <xf numFmtId="0" fontId="10" fillId="3" borderId="2" xfId="0" applyNumberFormat="1" applyFont="1" applyFill="1" applyBorder="1" applyAlignment="1" applyProtection="1">
      <alignment horizontal="left" vertical="center" wrapText="1"/>
      <protection locked="0"/>
    </xf>
    <xf numFmtId="0" fontId="10" fillId="3" borderId="3" xfId="0" applyNumberFormat="1" applyFont="1" applyFill="1" applyBorder="1" applyAlignment="1" applyProtection="1">
      <alignment horizontal="left" vertical="center" wrapText="1"/>
      <protection locked="0"/>
    </xf>
    <xf numFmtId="0" fontId="10" fillId="3" borderId="4" xfId="0" applyNumberFormat="1" applyFont="1" applyFill="1" applyBorder="1" applyAlignment="1" applyProtection="1">
      <alignment horizontal="left" vertical="center" wrapText="1"/>
      <protection locked="0"/>
    </xf>
    <xf numFmtId="49" fontId="10" fillId="3" borderId="2" xfId="0" applyNumberFormat="1" applyFont="1" applyFill="1" applyBorder="1" applyAlignment="1" applyProtection="1">
      <alignment horizontal="left" vertical="center" wrapText="1"/>
      <protection locked="0"/>
    </xf>
    <xf numFmtId="49" fontId="10" fillId="3" borderId="3" xfId="0" applyNumberFormat="1" applyFont="1" applyFill="1" applyBorder="1" applyAlignment="1" applyProtection="1">
      <alignment horizontal="left" vertical="center" wrapText="1"/>
      <protection locked="0"/>
    </xf>
    <xf numFmtId="49" fontId="10" fillId="3" borderId="4" xfId="0" applyNumberFormat="1" applyFont="1" applyFill="1" applyBorder="1" applyAlignment="1" applyProtection="1">
      <alignment horizontal="left" vertical="center" wrapText="1"/>
      <protection locked="0"/>
    </xf>
    <xf numFmtId="0" fontId="3" fillId="3" borderId="0" xfId="0" applyFont="1" applyFill="1" applyAlignment="1">
      <alignment horizontal="center"/>
    </xf>
    <xf numFmtId="0" fontId="8" fillId="3" borderId="2" xfId="0" applyFont="1" applyFill="1" applyBorder="1" applyAlignment="1">
      <alignment vertical="center" wrapText="1"/>
    </xf>
    <xf numFmtId="0" fontId="8" fillId="3" borderId="4" xfId="0" applyFont="1" applyFill="1" applyBorder="1" applyAlignment="1">
      <alignment vertical="center" wrapText="1"/>
    </xf>
    <xf numFmtId="0" fontId="41" fillId="4" borderId="0" xfId="0" applyFont="1" applyFill="1" applyAlignment="1">
      <alignment horizontal="center" vertical="center"/>
    </xf>
    <xf numFmtId="0" fontId="7" fillId="14" borderId="0" xfId="0" applyFont="1" applyFill="1" applyAlignment="1">
      <alignment horizontal="center" vertical="center" wrapText="1"/>
    </xf>
    <xf numFmtId="0" fontId="9" fillId="3" borderId="0" xfId="0" applyFont="1" applyFill="1" applyBorder="1" applyAlignment="1">
      <alignment horizontal="left" vertical="top" wrapText="1"/>
    </xf>
    <xf numFmtId="0" fontId="9" fillId="3" borderId="0" xfId="0" applyFont="1" applyFill="1" applyBorder="1" applyAlignment="1">
      <alignment horizontal="left" vertical="center" wrapText="1"/>
    </xf>
    <xf numFmtId="0" fontId="7" fillId="16" borderId="0" xfId="0" applyFont="1" applyFill="1" applyAlignment="1">
      <alignment horizontal="center" vertical="center" wrapText="1"/>
    </xf>
    <xf numFmtId="0" fontId="7" fillId="12" borderId="0" xfId="0" applyFont="1" applyFill="1" applyAlignment="1">
      <alignment horizontal="center" vertical="center" wrapText="1"/>
    </xf>
    <xf numFmtId="0" fontId="7" fillId="9" borderId="0" xfId="0" applyFont="1" applyFill="1" applyAlignment="1">
      <alignment horizontal="center" vertical="center" wrapText="1"/>
    </xf>
    <xf numFmtId="0" fontId="71" fillId="4" borderId="0" xfId="0" applyFont="1" applyFill="1" applyAlignment="1">
      <alignment horizontal="center" vertical="center"/>
    </xf>
    <xf numFmtId="164" fontId="9" fillId="3" borderId="69" xfId="1" applyNumberFormat="1" applyFont="1" applyFill="1" applyBorder="1" applyAlignment="1">
      <alignment horizontal="center" vertical="center"/>
    </xf>
    <xf numFmtId="0" fontId="25" fillId="3" borderId="66" xfId="0" applyFont="1" applyFill="1" applyBorder="1" applyAlignment="1">
      <alignment horizontal="center" vertical="center" wrapText="1"/>
    </xf>
    <xf numFmtId="0" fontId="10" fillId="3" borderId="95" xfId="0" applyNumberFormat="1" applyFont="1" applyFill="1" applyBorder="1" applyAlignment="1">
      <alignment horizontal="left" vertical="center"/>
    </xf>
    <xf numFmtId="0" fontId="10" fillId="3" borderId="96" xfId="0" applyNumberFormat="1" applyFont="1" applyFill="1" applyBorder="1" applyAlignment="1">
      <alignment horizontal="left" vertical="center"/>
    </xf>
    <xf numFmtId="0" fontId="10" fillId="3" borderId="97" xfId="0" applyNumberFormat="1" applyFont="1" applyFill="1" applyBorder="1" applyAlignment="1">
      <alignment horizontal="left" vertical="center"/>
    </xf>
    <xf numFmtId="0" fontId="74" fillId="3" borderId="95" xfId="0" applyNumberFormat="1" applyFont="1" applyFill="1" applyBorder="1" applyAlignment="1">
      <alignment horizontal="left" vertical="center"/>
    </xf>
    <xf numFmtId="0" fontId="74" fillId="3" borderId="96" xfId="0" applyNumberFormat="1" applyFont="1" applyFill="1" applyBorder="1" applyAlignment="1">
      <alignment horizontal="left" vertical="center"/>
    </xf>
    <xf numFmtId="0" fontId="74" fillId="3" borderId="97" xfId="0" applyNumberFormat="1" applyFont="1" applyFill="1" applyBorder="1" applyAlignment="1">
      <alignment horizontal="left" vertical="center"/>
    </xf>
    <xf numFmtId="0" fontId="12" fillId="3" borderId="98" xfId="0" applyFont="1" applyFill="1" applyBorder="1" applyAlignment="1">
      <alignment horizontal="left" wrapText="1"/>
    </xf>
    <xf numFmtId="0" fontId="12" fillId="3" borderId="99" xfId="0" applyFont="1" applyFill="1" applyBorder="1" applyAlignment="1">
      <alignment horizontal="left"/>
    </xf>
    <xf numFmtId="0" fontId="12" fillId="3" borderId="100" xfId="0" applyFont="1" applyFill="1" applyBorder="1" applyAlignment="1">
      <alignment horizontal="left"/>
    </xf>
    <xf numFmtId="0" fontId="73" fillId="3" borderId="95" xfId="0" applyNumberFormat="1" applyFont="1" applyFill="1" applyBorder="1" applyAlignment="1">
      <alignment horizontal="left" vertical="center"/>
    </xf>
    <xf numFmtId="0" fontId="73" fillId="3" borderId="96" xfId="0" applyNumberFormat="1" applyFont="1" applyFill="1" applyBorder="1" applyAlignment="1">
      <alignment horizontal="left" vertical="center"/>
    </xf>
    <xf numFmtId="0" fontId="73" fillId="3" borderId="97" xfId="0" applyNumberFormat="1" applyFont="1" applyFill="1" applyBorder="1" applyAlignment="1">
      <alignment horizontal="left" vertical="center"/>
    </xf>
    <xf numFmtId="0" fontId="29" fillId="3" borderId="0" xfId="0" applyFont="1" applyFill="1" applyBorder="1" applyAlignment="1">
      <alignment horizontal="center"/>
    </xf>
    <xf numFmtId="0" fontId="2" fillId="6" borderId="39" xfId="0" applyFont="1" applyFill="1" applyBorder="1" applyAlignment="1">
      <alignment horizontal="center" vertical="center" wrapText="1"/>
    </xf>
    <xf numFmtId="0" fontId="2" fillId="6" borderId="43"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13" borderId="0" xfId="0" applyFont="1" applyFill="1" applyAlignment="1">
      <alignment horizontal="center" vertical="center"/>
    </xf>
    <xf numFmtId="0" fontId="29" fillId="3" borderId="29" xfId="0" applyFont="1" applyFill="1" applyBorder="1" applyAlignment="1">
      <alignment horizontal="center"/>
    </xf>
    <xf numFmtId="0" fontId="15" fillId="4" borderId="20" xfId="0" applyFont="1" applyFill="1" applyBorder="1" applyAlignment="1">
      <alignment horizontal="center" vertical="center"/>
    </xf>
    <xf numFmtId="0" fontId="20" fillId="18" borderId="25" xfId="0" applyFont="1" applyFill="1" applyBorder="1" applyAlignment="1">
      <alignment horizontal="center" vertical="center"/>
    </xf>
    <xf numFmtId="0" fontId="20" fillId="18" borderId="0" xfId="0" applyFont="1" applyFill="1" applyBorder="1" applyAlignment="1">
      <alignment horizontal="center" vertical="center"/>
    </xf>
    <xf numFmtId="0" fontId="20" fillId="18" borderId="24" xfId="0" applyFont="1" applyFill="1" applyBorder="1" applyAlignment="1">
      <alignment horizontal="center" vertical="center"/>
    </xf>
    <xf numFmtId="0" fontId="18" fillId="7" borderId="20" xfId="0" applyFont="1" applyFill="1" applyBorder="1" applyAlignment="1">
      <alignment horizontal="center" vertical="center"/>
    </xf>
    <xf numFmtId="0" fontId="18" fillId="12" borderId="20" xfId="0" applyFont="1" applyFill="1" applyBorder="1" applyAlignment="1">
      <alignment horizontal="center" vertical="center"/>
    </xf>
    <xf numFmtId="0" fontId="18" fillId="14" borderId="20" xfId="0" applyFont="1" applyFill="1" applyBorder="1" applyAlignment="1">
      <alignment horizontal="center" vertical="center"/>
    </xf>
    <xf numFmtId="0" fontId="18" fillId="16" borderId="20" xfId="0" applyFont="1" applyFill="1" applyBorder="1" applyAlignment="1">
      <alignment horizontal="center" vertical="center"/>
    </xf>
    <xf numFmtId="0" fontId="24" fillId="3" borderId="20" xfId="0" applyFont="1" applyFill="1" applyBorder="1" applyAlignment="1">
      <alignment horizontal="right" vertical="center"/>
    </xf>
    <xf numFmtId="0" fontId="18" fillId="16" borderId="26" xfId="0" applyFont="1" applyFill="1" applyBorder="1" applyAlignment="1">
      <alignment horizontal="center" vertical="center"/>
    </xf>
    <xf numFmtId="0" fontId="18" fillId="16" borderId="27" xfId="0" applyFont="1" applyFill="1" applyBorder="1" applyAlignment="1">
      <alignment horizontal="center" vertical="center"/>
    </xf>
    <xf numFmtId="0" fontId="18" fillId="16" borderId="28" xfId="0" applyFont="1" applyFill="1" applyBorder="1" applyAlignment="1">
      <alignment horizontal="center" vertical="center"/>
    </xf>
    <xf numFmtId="0" fontId="27" fillId="6" borderId="12" xfId="0" applyFont="1" applyFill="1" applyBorder="1" applyAlignment="1">
      <alignment horizontal="center" vertical="center" wrapText="1"/>
    </xf>
    <xf numFmtId="0" fontId="18" fillId="8" borderId="13" xfId="0" applyFont="1" applyFill="1" applyBorder="1" applyAlignment="1">
      <alignment horizontal="center" vertical="center"/>
    </xf>
    <xf numFmtId="0" fontId="18" fillId="8" borderId="14" xfId="0" applyFont="1" applyFill="1" applyBorder="1" applyAlignment="1">
      <alignment horizontal="center" vertical="center"/>
    </xf>
    <xf numFmtId="0" fontId="18" fillId="8" borderId="9" xfId="0" applyFont="1" applyFill="1" applyBorder="1" applyAlignment="1">
      <alignment horizontal="center" vertical="center"/>
    </xf>
    <xf numFmtId="0" fontId="16" fillId="10" borderId="1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8" fillId="7" borderId="13" xfId="0" applyFont="1" applyFill="1" applyBorder="1" applyAlignment="1">
      <alignment horizontal="center" vertical="center"/>
    </xf>
    <xf numFmtId="0" fontId="18" fillId="7" borderId="14" xfId="0" applyFont="1" applyFill="1" applyBorder="1" applyAlignment="1">
      <alignment horizontal="center" vertical="center"/>
    </xf>
    <xf numFmtId="0" fontId="18" fillId="7" borderId="9" xfId="0" applyFont="1" applyFill="1" applyBorder="1" applyAlignment="1">
      <alignment horizontal="center" vertical="center"/>
    </xf>
    <xf numFmtId="0" fontId="15" fillId="4" borderId="20" xfId="0" applyFont="1" applyFill="1" applyBorder="1" applyAlignment="1">
      <alignment horizontal="center" vertical="center" wrapText="1"/>
    </xf>
    <xf numFmtId="0" fontId="18" fillId="15" borderId="21" xfId="0" applyFont="1" applyFill="1" applyBorder="1" applyAlignment="1">
      <alignment horizontal="center" vertical="center"/>
    </xf>
    <xf numFmtId="0" fontId="18" fillId="15" borderId="18" xfId="0" applyFont="1" applyFill="1" applyBorder="1" applyAlignment="1">
      <alignment horizontal="center" vertical="center"/>
    </xf>
    <xf numFmtId="0" fontId="18" fillId="15"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24" xfId="0" applyFont="1" applyFill="1" applyBorder="1" applyAlignment="1">
      <alignment horizontal="center" vertical="center"/>
    </xf>
    <xf numFmtId="0" fontId="24" fillId="3" borderId="11" xfId="0" applyFont="1" applyFill="1" applyBorder="1" applyAlignment="1">
      <alignment horizontal="right" vertical="center"/>
    </xf>
    <xf numFmtId="0" fontId="13" fillId="10" borderId="8" xfId="0" applyFont="1" applyFill="1" applyBorder="1" applyAlignment="1">
      <alignment horizontal="center" vertical="center" wrapText="1"/>
    </xf>
    <xf numFmtId="0" fontId="13" fillId="10" borderId="9" xfId="0" applyFont="1" applyFill="1" applyBorder="1" applyAlignment="1">
      <alignment horizontal="center" vertical="center" wrapText="1"/>
    </xf>
  </cellXfs>
  <cellStyles count="3">
    <cellStyle name="Normal 2" xfId="2"/>
    <cellStyle name="Normale" xfId="0" builtinId="0"/>
    <cellStyle name="Percentuale" xfId="1" builtinId="5"/>
  </cellStyles>
  <dxfs count="436">
    <dxf>
      <fill>
        <patternFill>
          <bgColor rgb="FF00B050"/>
        </patternFill>
      </fill>
    </dxf>
    <dxf>
      <fill>
        <patternFill>
          <bgColor theme="9" tint="0.39994506668294322"/>
        </patternFill>
      </fill>
    </dxf>
    <dxf>
      <fill>
        <patternFill>
          <bgColor rgb="FFFFFF99"/>
        </patternFill>
      </fill>
    </dxf>
    <dxf>
      <fill>
        <patternFill>
          <bgColor rgb="FFFF0000"/>
        </patternFill>
      </fill>
    </dxf>
    <dxf>
      <fill>
        <patternFill>
          <bgColor rgb="FF00B050"/>
        </patternFill>
      </fill>
    </dxf>
    <dxf>
      <fill>
        <patternFill>
          <bgColor theme="9" tint="0.39994506668294322"/>
        </patternFill>
      </fill>
    </dxf>
    <dxf>
      <fill>
        <patternFill>
          <bgColor rgb="FFFFFF99"/>
        </patternFill>
      </fill>
    </dxf>
    <dxf>
      <fill>
        <patternFill>
          <bgColor rgb="FFFF0000"/>
        </patternFill>
      </fill>
    </dxf>
    <dxf>
      <fill>
        <patternFill>
          <bgColor rgb="FF00B050"/>
        </patternFill>
      </fill>
    </dxf>
    <dxf>
      <fill>
        <patternFill>
          <bgColor theme="9" tint="0.39994506668294322"/>
        </patternFill>
      </fill>
    </dxf>
    <dxf>
      <fill>
        <patternFill>
          <bgColor rgb="FFFFFF99"/>
        </patternFill>
      </fill>
    </dxf>
    <dxf>
      <fill>
        <patternFill>
          <bgColor rgb="FFFF0000"/>
        </patternFill>
      </fill>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ill>
        <patternFill>
          <bgColor rgb="FF00B050"/>
        </patternFill>
      </fill>
    </dxf>
    <dxf>
      <fill>
        <patternFill>
          <bgColor theme="9" tint="0.39994506668294322"/>
        </patternFill>
      </fill>
    </dxf>
    <dxf>
      <fill>
        <patternFill>
          <bgColor rgb="FFFFFF99"/>
        </patternFill>
      </fill>
    </dxf>
    <dxf>
      <fill>
        <patternFill>
          <bgColor rgb="FFFF0000"/>
        </patternFill>
      </fill>
    </dxf>
    <dxf>
      <fill>
        <patternFill>
          <bgColor rgb="FF00B050"/>
        </patternFill>
      </fill>
    </dxf>
    <dxf>
      <fill>
        <patternFill>
          <bgColor theme="9" tint="0.39994506668294322"/>
        </patternFill>
      </fill>
    </dxf>
    <dxf>
      <fill>
        <patternFill>
          <bgColor rgb="FFFFFF99"/>
        </patternFill>
      </fill>
    </dxf>
    <dxf>
      <fill>
        <patternFill>
          <bgColor rgb="FFFF0000"/>
        </patternFill>
      </fill>
    </dxf>
    <dxf>
      <fill>
        <patternFill>
          <bgColor rgb="FF00B050"/>
        </patternFill>
      </fill>
    </dxf>
    <dxf>
      <fill>
        <patternFill>
          <bgColor theme="9" tint="0.39994506668294322"/>
        </patternFill>
      </fill>
    </dxf>
    <dxf>
      <fill>
        <patternFill>
          <bgColor rgb="FFFFFF99"/>
        </patternFill>
      </fill>
    </dxf>
    <dxf>
      <fill>
        <patternFill>
          <bgColor rgb="FFFF0000"/>
        </patternFill>
      </fill>
    </dxf>
    <dxf>
      <font>
        <color rgb="FF00B050"/>
      </font>
    </dxf>
    <dxf>
      <font>
        <color rgb="FF92D050"/>
      </font>
    </dxf>
    <dxf>
      <font>
        <color rgb="FFFFC000"/>
      </font>
    </dxf>
    <dxf>
      <font>
        <color rgb="FFFF0000"/>
      </font>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ill>
        <patternFill>
          <bgColor theme="0" tint="-0.14996795556505021"/>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ill>
        <patternFill>
          <bgColor theme="2"/>
        </patternFill>
      </fill>
    </dxf>
    <dxf>
      <fill>
        <patternFill>
          <bgColor theme="2"/>
        </patternFill>
      </fill>
    </dxf>
    <dxf>
      <fill>
        <patternFill>
          <bgColor theme="2"/>
        </patternFill>
      </fill>
    </dxf>
    <dxf>
      <fill>
        <patternFill>
          <bgColor theme="0" tint="-0.14996795556505021"/>
        </patternFill>
      </fill>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ont>
        <color rgb="FF00B050"/>
      </font>
    </dxf>
    <dxf>
      <font>
        <color rgb="FF92D050"/>
      </font>
    </dxf>
    <dxf>
      <font>
        <color rgb="FFFFC000"/>
      </font>
    </dxf>
    <dxf>
      <font>
        <color rgb="FFFF0000"/>
      </font>
    </dxf>
    <dxf>
      <fill>
        <patternFill>
          <bgColor rgb="FF00B050"/>
        </patternFill>
      </fill>
    </dxf>
    <dxf>
      <fill>
        <patternFill>
          <bgColor theme="9" tint="0.39994506668294322"/>
        </patternFill>
      </fill>
    </dxf>
    <dxf>
      <fill>
        <patternFill>
          <bgColor rgb="FFFFFF99"/>
        </patternFill>
      </fill>
    </dxf>
    <dxf>
      <fill>
        <patternFill>
          <bgColor rgb="FFFF0000"/>
        </patternFill>
      </fill>
    </dxf>
    <dxf>
      <fill>
        <patternFill>
          <bgColor rgb="FF00B050"/>
        </patternFill>
      </fill>
    </dxf>
    <dxf>
      <fill>
        <patternFill>
          <bgColor theme="9" tint="0.39994506668294322"/>
        </patternFill>
      </fill>
    </dxf>
    <dxf>
      <fill>
        <patternFill>
          <bgColor rgb="FFFFFF99"/>
        </patternFill>
      </fill>
    </dxf>
    <dxf>
      <fill>
        <patternFill>
          <bgColor rgb="FFFF0000"/>
        </patternFill>
      </fill>
    </dxf>
    <dxf>
      <font>
        <color rgb="FF00B050"/>
      </font>
    </dxf>
    <dxf>
      <font>
        <color rgb="FF92D050"/>
      </font>
    </dxf>
    <dxf>
      <font>
        <color rgb="FFFFC000"/>
      </font>
    </dxf>
    <dxf>
      <font>
        <color rgb="FFFF0000"/>
      </font>
    </dxf>
    <dxf>
      <fill>
        <patternFill>
          <bgColor rgb="FF00B050"/>
        </patternFill>
      </fill>
    </dxf>
    <dxf>
      <fill>
        <patternFill>
          <bgColor theme="9" tint="0.39994506668294322"/>
        </patternFill>
      </fill>
    </dxf>
    <dxf>
      <fill>
        <patternFill>
          <bgColor rgb="FFFFFF99"/>
        </patternFill>
      </fill>
    </dxf>
    <dxf>
      <fill>
        <patternFill>
          <bgColor rgb="FFFF0000"/>
        </patternFill>
      </fill>
    </dxf>
    <dxf>
      <font>
        <color rgb="FF00B050"/>
      </font>
    </dxf>
    <dxf>
      <font>
        <color rgb="FF92D050"/>
      </font>
    </dxf>
    <dxf>
      <font>
        <color rgb="FFFFC000"/>
      </font>
    </dxf>
    <dxf>
      <font>
        <color rgb="FFFF0000"/>
      </font>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ill>
        <patternFill>
          <bgColor theme="0" tint="-0.14996795556505021"/>
        </patternFill>
      </fill>
    </dxf>
    <dxf>
      <fill>
        <patternFill>
          <bgColor them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ill>
        <patternFill>
          <bgColor theme="0" tint="-0.14996795556505021"/>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ill>
        <patternFill>
          <bgColor theme="2"/>
        </patternFill>
      </fill>
    </dxf>
    <dxf>
      <fill>
        <patternFill>
          <bgColor theme="2"/>
        </patternFill>
      </fill>
    </dxf>
    <dxf>
      <fill>
        <patternFill>
          <bgColor them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ill>
        <patternFill>
          <bgColor theme="0" tint="-0.14996795556505021"/>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9" tint="-0.499984740745262"/>
      </font>
      <fill>
        <patternFill>
          <bgColor theme="9" tint="0.59996337778862885"/>
        </patternFill>
      </fill>
    </dxf>
    <dxf>
      <fill>
        <patternFill>
          <bgColor theme="0" tint="-0.14996795556505021"/>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
      <font>
        <b val="0"/>
        <i/>
        <color theme="9" tint="-0.499984740745262"/>
      </font>
      <fill>
        <patternFill>
          <bgColor theme="9" tint="0.59996337778862885"/>
        </patternFill>
      </fill>
    </dxf>
    <dxf>
      <font>
        <b val="0"/>
        <i/>
        <color rgb="FFC00000"/>
      </font>
      <fill>
        <patternFill>
          <bgColor theme="5" tint="0.79998168889431442"/>
        </patternFill>
      </fill>
    </dxf>
    <dxf>
      <font>
        <b val="0"/>
        <i val="0"/>
        <color theme="1"/>
      </font>
      <fill>
        <patternFill>
          <bgColor theme="0"/>
        </patternFill>
      </fill>
    </dxf>
  </dxfs>
  <tableStyles count="0" defaultTableStyle="TableStyleMedium2" defaultPivotStyle="PivotStyleLight16"/>
  <colors>
    <mruColors>
      <color rgb="FF60A640"/>
      <color rgb="FF62AA12"/>
      <color rgb="FFB63E91"/>
      <color rgb="FF43B4B1"/>
      <color rgb="FFFEA300"/>
      <color rgb="FFFBF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30501019230686444"/>
          <c:y val="0.19959972896157063"/>
          <c:w val="0.38780022670717451"/>
          <c:h val="0.61137382693188991"/>
        </c:manualLayout>
      </c:layout>
      <c:radarChart>
        <c:radarStyle val="filled"/>
        <c:varyColors val="0"/>
        <c:ser>
          <c:idx val="0"/>
          <c:order val="0"/>
          <c:spPr>
            <a:solidFill>
              <a:schemeClr val="accent1">
                <a:alpha val="10196"/>
              </a:schemeClr>
            </a:solidFill>
            <a:ln w="50800">
              <a:solidFill>
                <a:schemeClr val="accent1">
                  <a:alpha val="30000"/>
                </a:schemeClr>
              </a:solidFill>
            </a:ln>
            <a:effectLst/>
          </c:spPr>
          <c:dLbls>
            <c:dLbl>
              <c:idx val="0"/>
              <c:layout>
                <c:manualLayout>
                  <c:x val="-8.6323639332131497E-2"/>
                  <c:y val="2.268178738199666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0142182510830567E-2"/>
                  <c:y val="8.165443457518797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4159524222423978"/>
                  <c:y val="-4.451969393955841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071091255415336"/>
                  <c:y val="9.072714952798664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35000"/>
                          <a:lumOff val="65000"/>
                        </a:schemeClr>
                      </a:solidFill>
                    </a:ln>
                    <a:effectLst/>
                  </c:spPr>
                </c15:leaderLines>
              </c:ext>
            </c:extLst>
          </c:dLbls>
          <c:cat>
            <c:strRef>
              <c:extLst>
                <c:ext xmlns:c15="http://schemas.microsoft.com/office/drawing/2012/chart" uri="{02D57815-91ED-43cb-92C2-25804820EDAC}">
                  <c15:fullRef>
                    <c15:sqref>'Final Scores - service'!$B$17:$B$25</c15:sqref>
                  </c15:fullRef>
                </c:ext>
              </c:extLst>
              <c:f>('Final Scores - service'!$B$17,'Final Scores - service'!$B$19,'Final Scores - service'!$B$21,'Final Scores - service'!$B$23,'Final Scores - service'!$B$25)</c:f>
              <c:strCache>
                <c:ptCount val="5"/>
                <c:pt idx="0">
                  <c:v>Environment</c:v>
                </c:pt>
                <c:pt idx="1">
                  <c:v>Organisation</c:v>
                </c:pt>
                <c:pt idx="2">
                  <c:v>Semantic</c:v>
                </c:pt>
                <c:pt idx="3">
                  <c:v>Technical - Application</c:v>
                </c:pt>
                <c:pt idx="4">
                  <c:v>Technical - Infrastructure</c:v>
                </c:pt>
              </c:strCache>
            </c:strRef>
          </c:cat>
          <c:val>
            <c:numRef>
              <c:extLst>
                <c:ext xmlns:c15="http://schemas.microsoft.com/office/drawing/2012/chart" uri="{02D57815-91ED-43cb-92C2-25804820EDAC}">
                  <c15:fullRef>
                    <c15:sqref>'Final Scores - service'!$H$17:$H$25</c15:sqref>
                  </c15:fullRef>
                </c:ext>
              </c:extLst>
              <c:f>('Final Scores - service'!$H$17,'Final Scores - service'!$H$19,'Final Scores - service'!$H$21,'Final Scores - service'!$H$23,'Final Scores - service'!$H$25)</c:f>
              <c:numCache>
                <c:formatCode>General</c:formatCode>
                <c:ptCount val="5"/>
                <c:pt idx="0" formatCode="0.0%">
                  <c:v>0</c:v>
                </c:pt>
                <c:pt idx="1" formatCode="0.0%">
                  <c:v>0</c:v>
                </c:pt>
                <c:pt idx="2" formatCode="0.0%">
                  <c:v>0</c:v>
                </c:pt>
                <c:pt idx="3" formatCode="0.0%">
                  <c:v>0</c:v>
                </c:pt>
                <c:pt idx="4" formatCode="0.0%">
                  <c:v>0</c:v>
                </c:pt>
              </c:numCache>
            </c:numRef>
          </c:val>
        </c:ser>
        <c:dLbls>
          <c:showLegendKey val="0"/>
          <c:showVal val="0"/>
          <c:showCatName val="0"/>
          <c:showSerName val="0"/>
          <c:showPercent val="0"/>
          <c:showBubbleSize val="0"/>
        </c:dLbls>
        <c:axId val="236573648"/>
        <c:axId val="236571296"/>
      </c:radarChart>
      <c:catAx>
        <c:axId val="236573648"/>
        <c:scaling>
          <c:orientation val="minMax"/>
        </c:scaling>
        <c:delete val="0"/>
        <c:axPos val="b"/>
        <c:numFmt formatCode="General" sourceLinked="1"/>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it-IT"/>
          </a:p>
        </c:txPr>
        <c:crossAx val="236571296"/>
        <c:crosses val="autoZero"/>
        <c:auto val="1"/>
        <c:lblAlgn val="ctr"/>
        <c:lblOffset val="100"/>
        <c:noMultiLvlLbl val="0"/>
      </c:catAx>
      <c:valAx>
        <c:axId val="236571296"/>
        <c:scaling>
          <c:orientation val="minMax"/>
          <c:max val="1"/>
        </c:scaling>
        <c:delete val="1"/>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nextTo"/>
        <c:crossAx val="236573648"/>
        <c:crosses val="autoZero"/>
        <c:crossBetween val="between"/>
        <c:min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30501019230686444"/>
          <c:y val="0.19959972896157063"/>
          <c:w val="0.38780022670717451"/>
          <c:h val="0.61137382693188991"/>
        </c:manualLayout>
      </c:layout>
      <c:radarChart>
        <c:radarStyle val="filled"/>
        <c:varyColors val="0"/>
        <c:ser>
          <c:idx val="0"/>
          <c:order val="0"/>
          <c:spPr>
            <a:solidFill>
              <a:schemeClr val="accent1">
                <a:alpha val="10196"/>
              </a:schemeClr>
            </a:solidFill>
            <a:ln w="50800">
              <a:solidFill>
                <a:schemeClr val="accent1">
                  <a:alpha val="30000"/>
                </a:schemeClr>
              </a:solidFill>
            </a:ln>
            <a:effectLst/>
          </c:spPr>
          <c:dLbls>
            <c:dLbl>
              <c:idx val="0"/>
              <c:layout>
                <c:manualLayout>
                  <c:x val="-8.6323639332131497E-2"/>
                  <c:y val="2.268178738199666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0142182510830567E-2"/>
                  <c:y val="8.165443457518797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4159524222423978"/>
                  <c:y val="-4.451969393955841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071091255415336"/>
                  <c:y val="9.072714952798664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35000"/>
                          <a:lumOff val="65000"/>
                        </a:schemeClr>
                      </a:solidFill>
                    </a:ln>
                    <a:effectLst/>
                  </c:spPr>
                </c15:leaderLines>
              </c:ext>
            </c:extLst>
          </c:dLbls>
          <c:cat>
            <c:strRef>
              <c:extLst>
                <c:ext xmlns:c15="http://schemas.microsoft.com/office/drawing/2012/chart" uri="{02D57815-91ED-43cb-92C2-25804820EDAC}">
                  <c15:fullRef>
                    <c15:sqref>'Final Scores - component'!$B$17:$B$25</c15:sqref>
                  </c15:fullRef>
                </c:ext>
              </c:extLst>
              <c:f>('Final Scores - component'!$B$17,'Final Scores - component'!$B$19,'Final Scores - component'!$B$21,'Final Scores - component'!$B$23,'Final Scores - component'!$B$25)</c:f>
              <c:strCache>
                <c:ptCount val="5"/>
                <c:pt idx="0">
                  <c:v>Environment</c:v>
                </c:pt>
                <c:pt idx="1">
                  <c:v>Organisation</c:v>
                </c:pt>
                <c:pt idx="2">
                  <c:v>Semantic</c:v>
                </c:pt>
                <c:pt idx="3">
                  <c:v>Technical - Application</c:v>
                </c:pt>
                <c:pt idx="4">
                  <c:v>Technical - Infrastructure</c:v>
                </c:pt>
              </c:strCache>
            </c:strRef>
          </c:cat>
          <c:val>
            <c:numRef>
              <c:extLst>
                <c:ext xmlns:c15="http://schemas.microsoft.com/office/drawing/2012/chart" uri="{02D57815-91ED-43cb-92C2-25804820EDAC}">
                  <c15:fullRef>
                    <c15:sqref>'Final Scores - component'!$H$17:$H$25</c15:sqref>
                  </c15:fullRef>
                </c:ext>
              </c:extLst>
              <c:f>('Final Scores - component'!$H$17,'Final Scores - component'!$H$19,'Final Scores - component'!$H$21,'Final Scores - component'!$H$23,'Final Scores - component'!$H$25)</c:f>
              <c:numCache>
                <c:formatCode>General</c:formatCode>
                <c:ptCount val="5"/>
                <c:pt idx="0" formatCode="0.0%">
                  <c:v>0</c:v>
                </c:pt>
                <c:pt idx="1" formatCode="0.0%">
                  <c:v>0</c:v>
                </c:pt>
                <c:pt idx="2" formatCode="0.0%">
                  <c:v>0</c:v>
                </c:pt>
                <c:pt idx="3" formatCode="0.0%">
                  <c:v>0</c:v>
                </c:pt>
                <c:pt idx="4" formatCode="0.0%">
                  <c:v>0</c:v>
                </c:pt>
              </c:numCache>
            </c:numRef>
          </c:val>
        </c:ser>
        <c:dLbls>
          <c:showLegendKey val="0"/>
          <c:showVal val="0"/>
          <c:showCatName val="0"/>
          <c:showSerName val="0"/>
          <c:showPercent val="0"/>
          <c:showBubbleSize val="0"/>
        </c:dLbls>
        <c:axId val="236576392"/>
        <c:axId val="236576784"/>
      </c:radarChart>
      <c:catAx>
        <c:axId val="236576392"/>
        <c:scaling>
          <c:orientation val="minMax"/>
        </c:scaling>
        <c:delete val="0"/>
        <c:axPos val="b"/>
        <c:numFmt formatCode="General" sourceLinked="1"/>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it-IT"/>
          </a:p>
        </c:txPr>
        <c:crossAx val="236576784"/>
        <c:crosses val="autoZero"/>
        <c:auto val="1"/>
        <c:lblAlgn val="ctr"/>
        <c:lblOffset val="100"/>
        <c:noMultiLvlLbl val="0"/>
      </c:catAx>
      <c:valAx>
        <c:axId val="236576784"/>
        <c:scaling>
          <c:orientation val="minMax"/>
          <c:max val="1"/>
        </c:scaling>
        <c:delete val="1"/>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nextTo"/>
        <c:crossAx val="236576392"/>
        <c:crosses val="autoZero"/>
        <c:crossBetween val="between"/>
        <c:min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mailto:Raul-Mario.ABRIL-JIMENEZ@ec.europa.eu?subject=TES%20Reusability%20Self-Assessment%20tool%20-%20more%20information" TargetMode="External"/><Relationship Id="rId2" Type="http://schemas.openxmlformats.org/officeDocument/2006/relationships/hyperlink" Target="#Registration!A1"/><Relationship Id="rId1" Type="http://schemas.openxmlformats.org/officeDocument/2006/relationships/image" Target="../media/image1.emf"/><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RQAT - service'!A1"/><Relationship Id="rId2" Type="http://schemas.openxmlformats.org/officeDocument/2006/relationships/hyperlink" Target="#'RQAT - component'!A1"/><Relationship Id="rId1" Type="http://schemas.openxmlformats.org/officeDocument/2006/relationships/image" Target="../media/image1.emf"/><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hyperlink" Target="#Registration!A1"/><Relationship Id="rId3" Type="http://schemas.openxmlformats.org/officeDocument/2006/relationships/hyperlink" Target="#'RQAT - service'!B67"/><Relationship Id="rId7" Type="http://schemas.openxmlformats.org/officeDocument/2006/relationships/hyperlink" Target="#'Final Scores - service'!A1"/><Relationship Id="rId2" Type="http://schemas.openxmlformats.org/officeDocument/2006/relationships/hyperlink" Target="#'RQAT - service'!B179"/><Relationship Id="rId1" Type="http://schemas.openxmlformats.org/officeDocument/2006/relationships/hyperlink" Target="#'RQAT - service'!B40"/><Relationship Id="rId6" Type="http://schemas.openxmlformats.org/officeDocument/2006/relationships/image" Target="../media/image5.png"/><Relationship Id="rId5" Type="http://schemas.openxmlformats.org/officeDocument/2006/relationships/hyperlink" Target="#'RQAT - service'!B211"/><Relationship Id="rId4" Type="http://schemas.openxmlformats.org/officeDocument/2006/relationships/hyperlink" Target="#'RQAT - service'!B281"/><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hyperlink" Target="#Registration!A1"/><Relationship Id="rId3" Type="http://schemas.openxmlformats.org/officeDocument/2006/relationships/hyperlink" Target="#'RQAT - service'!B67"/><Relationship Id="rId7" Type="http://schemas.openxmlformats.org/officeDocument/2006/relationships/hyperlink" Target="#'Final Scores - component'!A1"/><Relationship Id="rId2" Type="http://schemas.openxmlformats.org/officeDocument/2006/relationships/hyperlink" Target="#'RQAT - service'!B179"/><Relationship Id="rId1" Type="http://schemas.openxmlformats.org/officeDocument/2006/relationships/hyperlink" Target="#'RQAT - service'!B40"/><Relationship Id="rId6" Type="http://schemas.openxmlformats.org/officeDocument/2006/relationships/image" Target="../media/image5.png"/><Relationship Id="rId5" Type="http://schemas.openxmlformats.org/officeDocument/2006/relationships/hyperlink" Target="#'RQAT - service'!B211"/><Relationship Id="rId4" Type="http://schemas.openxmlformats.org/officeDocument/2006/relationships/hyperlink" Target="#'RQAT - service'!B281"/><Relationship Id="rId9"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RQAT - service'!A1"/><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RQAT - component'!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66676</xdr:colOff>
      <xdr:row>0</xdr:row>
      <xdr:rowOff>85725</xdr:rowOff>
    </xdr:from>
    <xdr:to>
      <xdr:col>4</xdr:col>
      <xdr:colOff>515056</xdr:colOff>
      <xdr:row>6</xdr:row>
      <xdr:rowOff>124495</xdr:rowOff>
    </xdr:to>
    <xdr:pic>
      <xdr:nvPicPr>
        <xdr:cNvPr id="2" name="Picture 1"/>
        <xdr:cNvPicPr>
          <a:picLocks noChangeAspect="1"/>
        </xdr:cNvPicPr>
      </xdr:nvPicPr>
      <xdr:blipFill>
        <a:blip xmlns:r="http://schemas.openxmlformats.org/officeDocument/2006/relationships" r:embed="rId1"/>
        <a:stretch>
          <a:fillRect/>
        </a:stretch>
      </xdr:blipFill>
      <xdr:spPr>
        <a:xfrm>
          <a:off x="475898" y="85725"/>
          <a:ext cx="1661936" cy="1139437"/>
        </a:xfrm>
        <a:prstGeom prst="rect">
          <a:avLst/>
        </a:prstGeom>
      </xdr:spPr>
    </xdr:pic>
    <xdr:clientData/>
  </xdr:twoCellAnchor>
  <xdr:oneCellAnchor>
    <xdr:from>
      <xdr:col>2</xdr:col>
      <xdr:colOff>19050</xdr:colOff>
      <xdr:row>13</xdr:row>
      <xdr:rowOff>142875</xdr:rowOff>
    </xdr:from>
    <xdr:ext cx="2182851" cy="473025"/>
    <xdr:sp macro="" textlink="">
      <xdr:nvSpPr>
        <xdr:cNvPr id="3" name="TextBox 3">
          <a:hlinkClick xmlns:r="http://schemas.openxmlformats.org/officeDocument/2006/relationships" r:id="rId2"/>
        </xdr:cNvPr>
        <xdr:cNvSpPr txBox="1"/>
      </xdr:nvSpPr>
      <xdr:spPr>
        <a:xfrm>
          <a:off x="660400" y="2682875"/>
          <a:ext cx="2182851" cy="473025"/>
        </a:xfrm>
        <a:prstGeom prst="rect">
          <a:avLst/>
        </a:prstGeom>
        <a:solidFill>
          <a:srgbClr val="005278"/>
        </a:solid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1100" b="1">
              <a:solidFill>
                <a:schemeClr val="bg1"/>
              </a:solidFill>
              <a:latin typeface="Verdana"/>
              <a:cs typeface="Verdana"/>
            </a:rPr>
            <a:t>Start</a:t>
          </a:r>
          <a:endParaRPr lang="en-US" sz="1200" b="1" i="1">
            <a:solidFill>
              <a:schemeClr val="bg1"/>
            </a:solidFill>
            <a:latin typeface="Arial Bold"/>
            <a:cs typeface="Arial Bold"/>
          </a:endParaRPr>
        </a:p>
      </xdr:txBody>
    </xdr:sp>
    <xdr:clientData/>
  </xdr:oneCellAnchor>
  <xdr:oneCellAnchor>
    <xdr:from>
      <xdr:col>7</xdr:col>
      <xdr:colOff>390526</xdr:colOff>
      <xdr:row>17</xdr:row>
      <xdr:rowOff>57151</xdr:rowOff>
    </xdr:from>
    <xdr:ext cx="1142999" cy="257174"/>
    <xdr:sp macro="" textlink="">
      <xdr:nvSpPr>
        <xdr:cNvPr id="4" name="TextBox 8">
          <a:hlinkClick xmlns:r="http://schemas.openxmlformats.org/officeDocument/2006/relationships" r:id="rId3"/>
        </xdr:cNvPr>
        <xdr:cNvSpPr txBox="1"/>
      </xdr:nvSpPr>
      <xdr:spPr>
        <a:xfrm>
          <a:off x="4352926" y="3295651"/>
          <a:ext cx="1142999" cy="257174"/>
        </a:xfrm>
        <a:prstGeom prst="rect">
          <a:avLst/>
        </a:prstGeom>
        <a:solidFill>
          <a:schemeClr val="bg2"/>
        </a:solid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n-US" sz="800" b="1" i="1">
              <a:solidFill>
                <a:schemeClr val="tx1"/>
              </a:solidFill>
              <a:latin typeface="Verdana"/>
              <a:cs typeface="Verdana"/>
            </a:rPr>
            <a:t>Send an</a:t>
          </a:r>
          <a:r>
            <a:rPr lang="en-US" sz="800" b="1" i="1" baseline="0">
              <a:solidFill>
                <a:schemeClr val="tx1"/>
              </a:solidFill>
              <a:latin typeface="Verdana"/>
              <a:cs typeface="Verdana"/>
            </a:rPr>
            <a:t> email</a:t>
          </a:r>
          <a:r>
            <a:rPr lang="en-US" sz="800" b="1" i="1">
              <a:solidFill>
                <a:schemeClr val="tx1"/>
              </a:solidFill>
              <a:latin typeface="Verdana"/>
              <a:cs typeface="Verdana"/>
            </a:rPr>
            <a:t>	&gt;</a:t>
          </a:r>
          <a:endParaRPr lang="en-US" sz="800" b="1" i="1">
            <a:solidFill>
              <a:schemeClr val="tx1"/>
            </a:solidFill>
            <a:latin typeface="Arial Bold"/>
            <a:cs typeface="Arial Bold"/>
          </a:endParaRPr>
        </a:p>
      </xdr:txBody>
    </xdr:sp>
    <xdr:clientData/>
  </xdr:oneCellAnchor>
  <xdr:twoCellAnchor editAs="oneCell">
    <xdr:from>
      <xdr:col>4</xdr:col>
      <xdr:colOff>543278</xdr:colOff>
      <xdr:row>14</xdr:row>
      <xdr:rowOff>71966</xdr:rowOff>
    </xdr:from>
    <xdr:to>
      <xdr:col>5</xdr:col>
      <xdr:colOff>275166</xdr:colOff>
      <xdr:row>16</xdr:row>
      <xdr:rowOff>43743</xdr:rowOff>
    </xdr:to>
    <xdr:pic>
      <xdr:nvPicPr>
        <xdr:cNvPr id="5" name="Immagine 4">
          <a:hlinkClick xmlns:r="http://schemas.openxmlformats.org/officeDocument/2006/relationships" r:id="rId2"/>
        </xdr:cNvPr>
        <xdr:cNvPicPr>
          <a:picLocks noChangeAspect="1"/>
        </xdr:cNvPicPr>
      </xdr:nvPicPr>
      <xdr:blipFill>
        <a:blip xmlns:r="http://schemas.openxmlformats.org/officeDocument/2006/relationships" r:embed="rId4" cstate="print">
          <a:lum bright="70000" contrast="-70000"/>
          <a:extLst>
            <a:ext uri="{28A0092B-C50C-407E-A947-70E740481C1C}">
              <a14:useLocalDpi xmlns:a14="http://schemas.microsoft.com/office/drawing/2010/main" val="0"/>
            </a:ext>
          </a:extLst>
        </a:blip>
        <a:stretch>
          <a:fillRect/>
        </a:stretch>
      </xdr:blipFill>
      <xdr:spPr>
        <a:xfrm>
          <a:off x="2723445" y="3014133"/>
          <a:ext cx="338666" cy="338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161686</xdr:colOff>
      <xdr:row>1</xdr:row>
      <xdr:rowOff>110879</xdr:rowOff>
    </xdr:from>
    <xdr:to>
      <xdr:col>2</xdr:col>
      <xdr:colOff>1962035</xdr:colOff>
      <xdr:row>7</xdr:row>
      <xdr:rowOff>117546</xdr:rowOff>
    </xdr:to>
    <xdr:pic>
      <xdr:nvPicPr>
        <xdr:cNvPr id="10" name="Picture 1"/>
        <xdr:cNvPicPr>
          <a:picLocks noChangeAspect="1"/>
        </xdr:cNvPicPr>
      </xdr:nvPicPr>
      <xdr:blipFill>
        <a:blip xmlns:r="http://schemas.openxmlformats.org/officeDocument/2006/relationships" r:embed="rId1"/>
        <a:stretch>
          <a:fillRect/>
        </a:stretch>
      </xdr:blipFill>
      <xdr:spPr>
        <a:xfrm>
          <a:off x="634408" y="378990"/>
          <a:ext cx="1800349" cy="1234334"/>
        </a:xfrm>
        <a:prstGeom prst="rect">
          <a:avLst/>
        </a:prstGeom>
      </xdr:spPr>
    </xdr:pic>
    <xdr:clientData/>
  </xdr:twoCellAnchor>
  <xdr:twoCellAnchor>
    <xdr:from>
      <xdr:col>5</xdr:col>
      <xdr:colOff>127000</xdr:colOff>
      <xdr:row>18</xdr:row>
      <xdr:rowOff>127000</xdr:rowOff>
    </xdr:from>
    <xdr:to>
      <xdr:col>11</xdr:col>
      <xdr:colOff>627945</xdr:colOff>
      <xdr:row>19</xdr:row>
      <xdr:rowOff>254000</xdr:rowOff>
    </xdr:to>
    <xdr:sp macro="" textlink="">
      <xdr:nvSpPr>
        <xdr:cNvPr id="11" name="Rettangolo 10">
          <a:hlinkClick xmlns:r="http://schemas.openxmlformats.org/officeDocument/2006/relationships" r:id="rId2"/>
        </xdr:cNvPr>
        <xdr:cNvSpPr/>
      </xdr:nvSpPr>
      <xdr:spPr>
        <a:xfrm>
          <a:off x="6004278" y="3668889"/>
          <a:ext cx="1841500" cy="635000"/>
        </a:xfrm>
        <a:prstGeom prst="rect">
          <a:avLst/>
        </a:prstGeom>
        <a:solidFill>
          <a:schemeClr val="accent6"/>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it-IT" sz="1050" b="1"/>
            <a:t>Start the reusability</a:t>
          </a:r>
          <a:r>
            <a:rPr lang="it-IT" sz="1050" b="1" baseline="0"/>
            <a:t> assessment</a:t>
          </a:r>
          <a:endParaRPr lang="it-IT" sz="1050" b="1" u="sng"/>
        </a:p>
      </xdr:txBody>
    </xdr:sp>
    <xdr:clientData/>
  </xdr:twoCellAnchor>
  <xdr:twoCellAnchor>
    <xdr:from>
      <xdr:col>1</xdr:col>
      <xdr:colOff>183446</xdr:colOff>
      <xdr:row>17</xdr:row>
      <xdr:rowOff>35275</xdr:rowOff>
    </xdr:from>
    <xdr:to>
      <xdr:col>2</xdr:col>
      <xdr:colOff>148168</xdr:colOff>
      <xdr:row>18</xdr:row>
      <xdr:rowOff>218719</xdr:rowOff>
    </xdr:to>
    <xdr:sp macro="" textlink="">
      <xdr:nvSpPr>
        <xdr:cNvPr id="12" name="Rettangolo 11"/>
        <xdr:cNvSpPr/>
      </xdr:nvSpPr>
      <xdr:spPr>
        <a:xfrm>
          <a:off x="359835" y="3485442"/>
          <a:ext cx="261055" cy="27516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1"/>
            <a:t>1</a:t>
          </a:r>
        </a:p>
      </xdr:txBody>
    </xdr:sp>
    <xdr:clientData/>
  </xdr:twoCellAnchor>
  <xdr:twoCellAnchor>
    <xdr:from>
      <xdr:col>5</xdr:col>
      <xdr:colOff>138289</xdr:colOff>
      <xdr:row>24</xdr:row>
      <xdr:rowOff>80453</xdr:rowOff>
    </xdr:from>
    <xdr:to>
      <xdr:col>11</xdr:col>
      <xdr:colOff>639234</xdr:colOff>
      <xdr:row>25</xdr:row>
      <xdr:rowOff>388056</xdr:rowOff>
    </xdr:to>
    <xdr:sp macro="" textlink="">
      <xdr:nvSpPr>
        <xdr:cNvPr id="17" name="Rettangolo 16">
          <a:hlinkClick xmlns:r="http://schemas.openxmlformats.org/officeDocument/2006/relationships" r:id="rId2"/>
        </xdr:cNvPr>
        <xdr:cNvSpPr/>
      </xdr:nvSpPr>
      <xdr:spPr>
        <a:xfrm>
          <a:off x="6036733" y="6677397"/>
          <a:ext cx="1841501" cy="420492"/>
        </a:xfrm>
        <a:prstGeom prst="rect">
          <a:avLst/>
        </a:prstGeom>
        <a:solidFill>
          <a:schemeClr val="accent6"/>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it-IT" sz="1050" b="1"/>
            <a:t>Start the reusability assessment</a:t>
          </a:r>
          <a:endParaRPr lang="it-IT" sz="1050" b="1" u="sng"/>
        </a:p>
      </xdr:txBody>
    </xdr:sp>
    <xdr:clientData/>
  </xdr:twoCellAnchor>
  <xdr:twoCellAnchor>
    <xdr:from>
      <xdr:col>5</xdr:col>
      <xdr:colOff>110066</xdr:colOff>
      <xdr:row>30</xdr:row>
      <xdr:rowOff>73211</xdr:rowOff>
    </xdr:from>
    <xdr:to>
      <xdr:col>11</xdr:col>
      <xdr:colOff>611011</xdr:colOff>
      <xdr:row>30</xdr:row>
      <xdr:rowOff>500945</xdr:rowOff>
    </xdr:to>
    <xdr:sp macro="" textlink="">
      <xdr:nvSpPr>
        <xdr:cNvPr id="18" name="Rettangolo 17">
          <a:hlinkClick xmlns:r="http://schemas.openxmlformats.org/officeDocument/2006/relationships" r:id="rId3"/>
        </xdr:cNvPr>
        <xdr:cNvSpPr/>
      </xdr:nvSpPr>
      <xdr:spPr>
        <a:xfrm>
          <a:off x="6008510" y="8187100"/>
          <a:ext cx="1841501" cy="427734"/>
        </a:xfrm>
        <a:prstGeom prst="rect">
          <a:avLst/>
        </a:prstGeom>
        <a:solidFill>
          <a:schemeClr val="accent6"/>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it-IT" sz="1050" b="1"/>
            <a:t>Start the reusability assessment</a:t>
          </a:r>
        </a:p>
      </xdr:txBody>
    </xdr:sp>
    <xdr:clientData/>
  </xdr:twoCellAnchor>
  <xdr:twoCellAnchor>
    <xdr:from>
      <xdr:col>1</xdr:col>
      <xdr:colOff>183446</xdr:colOff>
      <xdr:row>20</xdr:row>
      <xdr:rowOff>197553</xdr:rowOff>
    </xdr:from>
    <xdr:to>
      <xdr:col>2</xdr:col>
      <xdr:colOff>148168</xdr:colOff>
      <xdr:row>21</xdr:row>
      <xdr:rowOff>190497</xdr:rowOff>
    </xdr:to>
    <xdr:sp macro="" textlink="">
      <xdr:nvSpPr>
        <xdr:cNvPr id="20" name="Rettangolo 19"/>
        <xdr:cNvSpPr/>
      </xdr:nvSpPr>
      <xdr:spPr>
        <a:xfrm>
          <a:off x="359835" y="5672664"/>
          <a:ext cx="261055" cy="27516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1"/>
            <a:t>2</a:t>
          </a:r>
        </a:p>
      </xdr:txBody>
    </xdr:sp>
    <xdr:clientData/>
  </xdr:twoCellAnchor>
  <xdr:twoCellAnchor>
    <xdr:from>
      <xdr:col>1</xdr:col>
      <xdr:colOff>183446</xdr:colOff>
      <xdr:row>26</xdr:row>
      <xdr:rowOff>176386</xdr:rowOff>
    </xdr:from>
    <xdr:to>
      <xdr:col>2</xdr:col>
      <xdr:colOff>148168</xdr:colOff>
      <xdr:row>27</xdr:row>
      <xdr:rowOff>148164</xdr:rowOff>
    </xdr:to>
    <xdr:sp macro="" textlink="">
      <xdr:nvSpPr>
        <xdr:cNvPr id="21" name="Rettangolo 20"/>
        <xdr:cNvSpPr/>
      </xdr:nvSpPr>
      <xdr:spPr>
        <a:xfrm>
          <a:off x="359835" y="6977942"/>
          <a:ext cx="261055" cy="27516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1"/>
            <a:t>3</a:t>
          </a:r>
        </a:p>
      </xdr:txBody>
    </xdr:sp>
    <xdr:clientData/>
  </xdr:twoCellAnchor>
  <xdr:twoCellAnchor>
    <xdr:from>
      <xdr:col>1</xdr:col>
      <xdr:colOff>105831</xdr:colOff>
      <xdr:row>20</xdr:row>
      <xdr:rowOff>98781</xdr:rowOff>
    </xdr:from>
    <xdr:to>
      <xdr:col>12</xdr:col>
      <xdr:colOff>7053</xdr:colOff>
      <xdr:row>20</xdr:row>
      <xdr:rowOff>98781</xdr:rowOff>
    </xdr:to>
    <xdr:cxnSp macro="">
      <xdr:nvCxnSpPr>
        <xdr:cNvPr id="24" name="Connettore 1 23"/>
        <xdr:cNvCxnSpPr/>
      </xdr:nvCxnSpPr>
      <xdr:spPr>
        <a:xfrm>
          <a:off x="282220" y="5679725"/>
          <a:ext cx="7683500"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105831</xdr:colOff>
      <xdr:row>26</xdr:row>
      <xdr:rowOff>98780</xdr:rowOff>
    </xdr:from>
    <xdr:to>
      <xdr:col>12</xdr:col>
      <xdr:colOff>7053</xdr:colOff>
      <xdr:row>26</xdr:row>
      <xdr:rowOff>98780</xdr:rowOff>
    </xdr:to>
    <xdr:cxnSp macro="">
      <xdr:nvCxnSpPr>
        <xdr:cNvPr id="25" name="Connettore 1 24"/>
        <xdr:cNvCxnSpPr/>
      </xdr:nvCxnSpPr>
      <xdr:spPr>
        <a:xfrm>
          <a:off x="282220" y="7168447"/>
          <a:ext cx="7683500"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303388</xdr:colOff>
      <xdr:row>18</xdr:row>
      <xdr:rowOff>634998</xdr:rowOff>
    </xdr:from>
    <xdr:to>
      <xdr:col>11</xdr:col>
      <xdr:colOff>599720</xdr:colOff>
      <xdr:row>19</xdr:row>
      <xdr:rowOff>261052</xdr:rowOff>
    </xdr:to>
    <xdr:pic>
      <xdr:nvPicPr>
        <xdr:cNvPr id="26" name="Immagine 25">
          <a:hlinkClick xmlns:r="http://schemas.openxmlformats.org/officeDocument/2006/relationships" r:id="rId2"/>
        </xdr:cNvPr>
        <xdr:cNvPicPr>
          <a:picLocks noChangeAspect="1"/>
        </xdr:cNvPicPr>
      </xdr:nvPicPr>
      <xdr:blipFill>
        <a:blip xmlns:r="http://schemas.openxmlformats.org/officeDocument/2006/relationships" r:embed="rId4" cstate="print">
          <a:lum bright="70000" contrast="-70000"/>
          <a:extLst>
            <a:ext uri="{28A0092B-C50C-407E-A947-70E740481C1C}">
              <a14:useLocalDpi xmlns:a14="http://schemas.microsoft.com/office/drawing/2010/main" val="0"/>
            </a:ext>
          </a:extLst>
        </a:blip>
        <a:stretch>
          <a:fillRect/>
        </a:stretch>
      </xdr:blipFill>
      <xdr:spPr>
        <a:xfrm>
          <a:off x="7542388" y="4141609"/>
          <a:ext cx="296332" cy="296332"/>
        </a:xfrm>
        <a:prstGeom prst="rect">
          <a:avLst/>
        </a:prstGeom>
      </xdr:spPr>
    </xdr:pic>
    <xdr:clientData/>
  </xdr:twoCellAnchor>
  <xdr:twoCellAnchor editAs="oneCell">
    <xdr:from>
      <xdr:col>11</xdr:col>
      <xdr:colOff>408940</xdr:colOff>
      <xdr:row>25</xdr:row>
      <xdr:rowOff>161992</xdr:rowOff>
    </xdr:from>
    <xdr:to>
      <xdr:col>11</xdr:col>
      <xdr:colOff>649392</xdr:colOff>
      <xdr:row>25</xdr:row>
      <xdr:rowOff>402444</xdr:rowOff>
    </xdr:to>
    <xdr:pic>
      <xdr:nvPicPr>
        <xdr:cNvPr id="28" name="Immagine 27">
          <a:hlinkClick xmlns:r="http://schemas.openxmlformats.org/officeDocument/2006/relationships" r:id="rId2"/>
        </xdr:cNvPr>
        <xdr:cNvPicPr>
          <a:picLocks noChangeAspect="1"/>
        </xdr:cNvPicPr>
      </xdr:nvPicPr>
      <xdr:blipFill>
        <a:blip xmlns:r="http://schemas.openxmlformats.org/officeDocument/2006/relationships" r:embed="rId5" cstate="print">
          <a:lum bright="70000" contrast="-70000"/>
          <a:extLst>
            <a:ext uri="{28A0092B-C50C-407E-A947-70E740481C1C}">
              <a14:useLocalDpi xmlns:a14="http://schemas.microsoft.com/office/drawing/2010/main" val="0"/>
            </a:ext>
          </a:extLst>
        </a:blip>
        <a:stretch>
          <a:fillRect/>
        </a:stretch>
      </xdr:blipFill>
      <xdr:spPr>
        <a:xfrm>
          <a:off x="7647940" y="7076436"/>
          <a:ext cx="240452" cy="240452"/>
        </a:xfrm>
        <a:prstGeom prst="rect">
          <a:avLst/>
        </a:prstGeom>
      </xdr:spPr>
    </xdr:pic>
    <xdr:clientData/>
  </xdr:twoCellAnchor>
  <xdr:twoCellAnchor editAs="oneCell">
    <xdr:from>
      <xdr:col>11</xdr:col>
      <xdr:colOff>394828</xdr:colOff>
      <xdr:row>30</xdr:row>
      <xdr:rowOff>274881</xdr:rowOff>
    </xdr:from>
    <xdr:to>
      <xdr:col>11</xdr:col>
      <xdr:colOff>635280</xdr:colOff>
      <xdr:row>30</xdr:row>
      <xdr:rowOff>515333</xdr:rowOff>
    </xdr:to>
    <xdr:pic>
      <xdr:nvPicPr>
        <xdr:cNvPr id="29" name="Immagine 28">
          <a:hlinkClick xmlns:r="http://schemas.openxmlformats.org/officeDocument/2006/relationships" r:id="rId3"/>
        </xdr:cNvPr>
        <xdr:cNvPicPr>
          <a:picLocks noChangeAspect="1"/>
        </xdr:cNvPicPr>
      </xdr:nvPicPr>
      <xdr:blipFill>
        <a:blip xmlns:r="http://schemas.openxmlformats.org/officeDocument/2006/relationships" r:embed="rId5" cstate="print">
          <a:lum bright="70000" contrast="-70000"/>
          <a:extLst>
            <a:ext uri="{28A0092B-C50C-407E-A947-70E740481C1C}">
              <a14:useLocalDpi xmlns:a14="http://schemas.microsoft.com/office/drawing/2010/main" val="0"/>
            </a:ext>
          </a:extLst>
        </a:blip>
        <a:stretch>
          <a:fillRect/>
        </a:stretch>
      </xdr:blipFill>
      <xdr:spPr>
        <a:xfrm>
          <a:off x="7633828" y="8593381"/>
          <a:ext cx="240452" cy="2404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42536</xdr:colOff>
      <xdr:row>3</xdr:row>
      <xdr:rowOff>38978</xdr:rowOff>
    </xdr:from>
    <xdr:to>
      <xdr:col>3</xdr:col>
      <xdr:colOff>2300109</xdr:colOff>
      <xdr:row>4</xdr:row>
      <xdr:rowOff>0</xdr:rowOff>
    </xdr:to>
    <xdr:sp macro="" textlink="">
      <xdr:nvSpPr>
        <xdr:cNvPr id="8" name="Rounded Rectangle 11">
          <a:hlinkClick xmlns:r="http://schemas.openxmlformats.org/officeDocument/2006/relationships" r:id="rId1"/>
        </xdr:cNvPr>
        <xdr:cNvSpPr/>
      </xdr:nvSpPr>
      <xdr:spPr>
        <a:xfrm>
          <a:off x="402369" y="681034"/>
          <a:ext cx="2306962" cy="193855"/>
        </a:xfrm>
        <a:prstGeom prst="rect">
          <a:avLst/>
        </a:prstGeom>
        <a:solidFill>
          <a:srgbClr val="60A640"/>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chemeClr val="bg1"/>
              </a:solidFill>
              <a:latin typeface="+mj-lt"/>
            </a:rPr>
            <a:t>Environment</a:t>
          </a:r>
        </a:p>
      </xdr:txBody>
    </xdr:sp>
    <xdr:clientData/>
  </xdr:twoCellAnchor>
  <xdr:twoCellAnchor>
    <xdr:from>
      <xdr:col>2</xdr:col>
      <xdr:colOff>40267</xdr:colOff>
      <xdr:row>5</xdr:row>
      <xdr:rowOff>169116</xdr:rowOff>
    </xdr:from>
    <xdr:to>
      <xdr:col>3</xdr:col>
      <xdr:colOff>2314220</xdr:colOff>
      <xdr:row>6</xdr:row>
      <xdr:rowOff>112892</xdr:rowOff>
    </xdr:to>
    <xdr:sp macro="" textlink="">
      <xdr:nvSpPr>
        <xdr:cNvPr id="9" name="Rounded Rectangle 11">
          <a:hlinkClick xmlns:r="http://schemas.openxmlformats.org/officeDocument/2006/relationships" r:id="rId2"/>
        </xdr:cNvPr>
        <xdr:cNvSpPr/>
      </xdr:nvSpPr>
      <xdr:spPr>
        <a:xfrm>
          <a:off x="400100" y="1135727"/>
          <a:ext cx="2323342" cy="176609"/>
        </a:xfrm>
        <a:prstGeom prst="rect">
          <a:avLst/>
        </a:prstGeom>
        <a:solidFill>
          <a:srgbClr val="43B4B1"/>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b="1" baseline="0">
              <a:solidFill>
                <a:schemeClr val="lt1"/>
              </a:solidFill>
              <a:latin typeface="+mj-lt"/>
              <a:ea typeface="+mn-ea"/>
              <a:cs typeface="+mn-cs"/>
            </a:rPr>
            <a:t>Semantic</a:t>
          </a:r>
        </a:p>
      </xdr:txBody>
    </xdr:sp>
    <xdr:clientData/>
  </xdr:twoCellAnchor>
  <xdr:twoCellAnchor>
    <xdr:from>
      <xdr:col>2</xdr:col>
      <xdr:colOff>43825</xdr:colOff>
      <xdr:row>4</xdr:row>
      <xdr:rowOff>44674</xdr:rowOff>
    </xdr:from>
    <xdr:to>
      <xdr:col>3</xdr:col>
      <xdr:colOff>2314221</xdr:colOff>
      <xdr:row>5</xdr:row>
      <xdr:rowOff>134054</xdr:rowOff>
    </xdr:to>
    <xdr:sp macro="" textlink="">
      <xdr:nvSpPr>
        <xdr:cNvPr id="10" name="Rounded Rectangle 2">
          <a:hlinkClick xmlns:r="http://schemas.openxmlformats.org/officeDocument/2006/relationships" r:id="rId3"/>
        </xdr:cNvPr>
        <xdr:cNvSpPr/>
      </xdr:nvSpPr>
      <xdr:spPr>
        <a:xfrm>
          <a:off x="403658" y="919563"/>
          <a:ext cx="2319785" cy="181102"/>
        </a:xfrm>
        <a:prstGeom prst="rect">
          <a:avLst/>
        </a:prstGeom>
        <a:solidFill>
          <a:srgbClr val="B63E91"/>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chemeClr val="bg1"/>
              </a:solidFill>
              <a:latin typeface="+mj-lt"/>
            </a:rPr>
            <a:t>Organisation</a:t>
          </a:r>
        </a:p>
      </xdr:txBody>
    </xdr:sp>
    <xdr:clientData/>
  </xdr:twoCellAnchor>
  <xdr:twoCellAnchor>
    <xdr:from>
      <xdr:col>2</xdr:col>
      <xdr:colOff>29712</xdr:colOff>
      <xdr:row>8</xdr:row>
      <xdr:rowOff>110611</xdr:rowOff>
    </xdr:from>
    <xdr:to>
      <xdr:col>3</xdr:col>
      <xdr:colOff>2307164</xdr:colOff>
      <xdr:row>8</xdr:row>
      <xdr:rowOff>282224</xdr:rowOff>
    </xdr:to>
    <xdr:sp macro="" textlink="">
      <xdr:nvSpPr>
        <xdr:cNvPr id="11" name="Rectangle 20">
          <a:hlinkClick xmlns:r="http://schemas.openxmlformats.org/officeDocument/2006/relationships" r:id="rId4"/>
        </xdr:cNvPr>
        <xdr:cNvSpPr/>
      </xdr:nvSpPr>
      <xdr:spPr>
        <a:xfrm>
          <a:off x="389545" y="1832167"/>
          <a:ext cx="2326841" cy="171613"/>
        </a:xfrm>
        <a:prstGeom prst="rect">
          <a:avLst/>
        </a:prstGeom>
        <a:solidFill>
          <a:srgbClr val="FEA300"/>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lIns="36000" rIns="36000"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ysClr val="window" lastClr="FFFFFF"/>
              </a:solidFill>
              <a:latin typeface="+mj-lt"/>
            </a:rPr>
            <a:t>Infrastructure</a:t>
          </a:r>
        </a:p>
      </xdr:txBody>
    </xdr:sp>
    <xdr:clientData/>
  </xdr:twoCellAnchor>
  <xdr:twoCellAnchor editAs="oneCell">
    <xdr:from>
      <xdr:col>3</xdr:col>
      <xdr:colOff>691442</xdr:colOff>
      <xdr:row>6</xdr:row>
      <xdr:rowOff>155226</xdr:rowOff>
    </xdr:from>
    <xdr:to>
      <xdr:col>3</xdr:col>
      <xdr:colOff>1756831</xdr:colOff>
      <xdr:row>8</xdr:row>
      <xdr:rowOff>79091</xdr:rowOff>
    </xdr:to>
    <xdr:pic>
      <xdr:nvPicPr>
        <xdr:cNvPr id="12" name="Immagine 11">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1100664" y="1354670"/>
          <a:ext cx="1065389" cy="445977"/>
        </a:xfrm>
        <a:prstGeom prst="rect">
          <a:avLst/>
        </a:prstGeom>
      </xdr:spPr>
    </xdr:pic>
    <xdr:clientData/>
  </xdr:twoCellAnchor>
  <xdr:twoCellAnchor>
    <xdr:from>
      <xdr:col>3</xdr:col>
      <xdr:colOff>2857501</xdr:colOff>
      <xdr:row>8</xdr:row>
      <xdr:rowOff>64378</xdr:rowOff>
    </xdr:from>
    <xdr:to>
      <xdr:col>3</xdr:col>
      <xdr:colOff>5630336</xdr:colOff>
      <xdr:row>9</xdr:row>
      <xdr:rowOff>91722</xdr:rowOff>
    </xdr:to>
    <xdr:sp macro="" textlink="">
      <xdr:nvSpPr>
        <xdr:cNvPr id="14" name="Rounded Rectangle 11"/>
        <xdr:cNvSpPr/>
      </xdr:nvSpPr>
      <xdr:spPr>
        <a:xfrm>
          <a:off x="3266723" y="1785934"/>
          <a:ext cx="2772835" cy="387177"/>
        </a:xfrm>
        <a:prstGeom prst="rect">
          <a:avLst/>
        </a:prstGeom>
        <a:ln/>
      </xdr:spPr>
      <xdr:style>
        <a:lnRef idx="3">
          <a:schemeClr val="lt1"/>
        </a:lnRef>
        <a:fillRef idx="1">
          <a:schemeClr val="accent5"/>
        </a:fillRef>
        <a:effectRef idx="1">
          <a:schemeClr val="accent5"/>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chemeClr val="bg1"/>
              </a:solidFill>
              <a:latin typeface="+mj-lt"/>
            </a:rPr>
            <a:t>Solution</a:t>
          </a:r>
          <a:r>
            <a:rPr lang="en-GB" sz="1200" baseline="0">
              <a:solidFill>
                <a:schemeClr val="bg1"/>
              </a:solidFill>
              <a:latin typeface="+mj-lt"/>
            </a:rPr>
            <a:t> building block / application service u</a:t>
          </a:r>
          <a:r>
            <a:rPr lang="en-GB" sz="1200">
              <a:solidFill>
                <a:schemeClr val="bg1"/>
              </a:solidFill>
              <a:latin typeface="+mj-lt"/>
            </a:rPr>
            <a:t>nder assessment:</a:t>
          </a:r>
        </a:p>
      </xdr:txBody>
    </xdr:sp>
    <xdr:clientData/>
  </xdr:twoCellAnchor>
  <xdr:twoCellAnchor>
    <xdr:from>
      <xdr:col>3</xdr:col>
      <xdr:colOff>3464277</xdr:colOff>
      <xdr:row>300</xdr:row>
      <xdr:rowOff>91722</xdr:rowOff>
    </xdr:from>
    <xdr:to>
      <xdr:col>3</xdr:col>
      <xdr:colOff>5072944</xdr:colOff>
      <xdr:row>302</xdr:row>
      <xdr:rowOff>148166</xdr:rowOff>
    </xdr:to>
    <xdr:sp macro="" textlink="">
      <xdr:nvSpPr>
        <xdr:cNvPr id="2" name="Rettangolo 1">
          <a:hlinkClick xmlns:r="http://schemas.openxmlformats.org/officeDocument/2006/relationships" r:id="rId7"/>
        </xdr:cNvPr>
        <xdr:cNvSpPr/>
      </xdr:nvSpPr>
      <xdr:spPr>
        <a:xfrm>
          <a:off x="3873499" y="43462222"/>
          <a:ext cx="1608667" cy="423333"/>
        </a:xfrm>
        <a:prstGeom prst="rect">
          <a:avLst/>
        </a:prstGeom>
        <a:solidFill>
          <a:schemeClr val="accent1"/>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it-IT" sz="1400"/>
            <a:t>Check RES score!</a:t>
          </a:r>
        </a:p>
      </xdr:txBody>
    </xdr:sp>
    <xdr:clientData/>
  </xdr:twoCellAnchor>
  <xdr:twoCellAnchor editAs="oneCell">
    <xdr:from>
      <xdr:col>1</xdr:col>
      <xdr:colOff>3300</xdr:colOff>
      <xdr:row>0</xdr:row>
      <xdr:rowOff>38583</xdr:rowOff>
    </xdr:from>
    <xdr:to>
      <xdr:col>1</xdr:col>
      <xdr:colOff>201306</xdr:colOff>
      <xdr:row>0</xdr:row>
      <xdr:rowOff>236589</xdr:rowOff>
    </xdr:to>
    <xdr:pic>
      <xdr:nvPicPr>
        <xdr:cNvPr id="3" name="Immagine 2">
          <a:hlinkClick xmlns:r="http://schemas.openxmlformats.org/officeDocument/2006/relationships" r:id="rId8"/>
        </xdr:cNvPr>
        <xdr:cNvPicPr>
          <a:picLocks noChangeAspect="1"/>
        </xdr:cNvPicPr>
      </xdr:nvPicPr>
      <xdr:blipFill>
        <a:blip xmlns:r="http://schemas.openxmlformats.org/officeDocument/2006/relationships" r:embed="rId9" cstate="print">
          <a:lum bright="70000" contrast="-70000"/>
          <a:extLst>
            <a:ext uri="{28A0092B-C50C-407E-A947-70E740481C1C}">
              <a14:useLocalDpi xmlns:a14="http://schemas.microsoft.com/office/drawing/2010/main" val="0"/>
            </a:ext>
          </a:extLst>
        </a:blip>
        <a:stretch>
          <a:fillRect/>
        </a:stretch>
      </xdr:blipFill>
      <xdr:spPr>
        <a:xfrm>
          <a:off x="102078" y="38583"/>
          <a:ext cx="198006" cy="1980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42536</xdr:colOff>
      <xdr:row>3</xdr:row>
      <xdr:rowOff>38978</xdr:rowOff>
    </xdr:from>
    <xdr:to>
      <xdr:col>3</xdr:col>
      <xdr:colOff>2300109</xdr:colOff>
      <xdr:row>4</xdr:row>
      <xdr:rowOff>0</xdr:rowOff>
    </xdr:to>
    <xdr:sp macro="" textlink="">
      <xdr:nvSpPr>
        <xdr:cNvPr id="12" name="Rounded Rectangle 11">
          <a:hlinkClick xmlns:r="http://schemas.openxmlformats.org/officeDocument/2006/relationships" r:id="rId1"/>
        </xdr:cNvPr>
        <xdr:cNvSpPr/>
      </xdr:nvSpPr>
      <xdr:spPr>
        <a:xfrm>
          <a:off x="404486" y="680328"/>
          <a:ext cx="2308373" cy="195972"/>
        </a:xfrm>
        <a:prstGeom prst="rect">
          <a:avLst/>
        </a:prstGeom>
        <a:solidFill>
          <a:srgbClr val="60A640"/>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chemeClr val="bg1"/>
              </a:solidFill>
              <a:latin typeface="+mj-lt"/>
            </a:rPr>
            <a:t>Environment</a:t>
          </a:r>
        </a:p>
      </xdr:txBody>
    </xdr:sp>
    <xdr:clientData/>
  </xdr:twoCellAnchor>
  <xdr:twoCellAnchor>
    <xdr:from>
      <xdr:col>2</xdr:col>
      <xdr:colOff>40267</xdr:colOff>
      <xdr:row>5</xdr:row>
      <xdr:rowOff>169116</xdr:rowOff>
    </xdr:from>
    <xdr:to>
      <xdr:col>3</xdr:col>
      <xdr:colOff>2314220</xdr:colOff>
      <xdr:row>6</xdr:row>
      <xdr:rowOff>112892</xdr:rowOff>
    </xdr:to>
    <xdr:sp macro="" textlink="">
      <xdr:nvSpPr>
        <xdr:cNvPr id="13" name="Rounded Rectangle 11">
          <a:hlinkClick xmlns:r="http://schemas.openxmlformats.org/officeDocument/2006/relationships" r:id="rId2"/>
        </xdr:cNvPr>
        <xdr:cNvSpPr/>
      </xdr:nvSpPr>
      <xdr:spPr>
        <a:xfrm>
          <a:off x="402217" y="1134316"/>
          <a:ext cx="2324753" cy="178726"/>
        </a:xfrm>
        <a:prstGeom prst="rect">
          <a:avLst/>
        </a:prstGeom>
        <a:solidFill>
          <a:srgbClr val="43B4B1"/>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b="1" baseline="0">
              <a:solidFill>
                <a:schemeClr val="lt1"/>
              </a:solidFill>
              <a:latin typeface="+mj-lt"/>
              <a:ea typeface="+mn-ea"/>
              <a:cs typeface="+mn-cs"/>
            </a:rPr>
            <a:t>Semantic</a:t>
          </a:r>
        </a:p>
      </xdr:txBody>
    </xdr:sp>
    <xdr:clientData/>
  </xdr:twoCellAnchor>
  <xdr:twoCellAnchor>
    <xdr:from>
      <xdr:col>2</xdr:col>
      <xdr:colOff>43825</xdr:colOff>
      <xdr:row>4</xdr:row>
      <xdr:rowOff>44674</xdr:rowOff>
    </xdr:from>
    <xdr:to>
      <xdr:col>3</xdr:col>
      <xdr:colOff>2314221</xdr:colOff>
      <xdr:row>5</xdr:row>
      <xdr:rowOff>134054</xdr:rowOff>
    </xdr:to>
    <xdr:sp macro="" textlink="">
      <xdr:nvSpPr>
        <xdr:cNvPr id="14" name="Rounded Rectangle 2">
          <a:hlinkClick xmlns:r="http://schemas.openxmlformats.org/officeDocument/2006/relationships" r:id="rId3"/>
        </xdr:cNvPr>
        <xdr:cNvSpPr/>
      </xdr:nvSpPr>
      <xdr:spPr>
        <a:xfrm>
          <a:off x="405775" y="920974"/>
          <a:ext cx="2321196" cy="178280"/>
        </a:xfrm>
        <a:prstGeom prst="rect">
          <a:avLst/>
        </a:prstGeom>
        <a:solidFill>
          <a:srgbClr val="B63E91"/>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chemeClr val="bg1"/>
              </a:solidFill>
              <a:latin typeface="+mj-lt"/>
            </a:rPr>
            <a:t>Organisation</a:t>
          </a:r>
        </a:p>
      </xdr:txBody>
    </xdr:sp>
    <xdr:clientData/>
  </xdr:twoCellAnchor>
  <xdr:twoCellAnchor>
    <xdr:from>
      <xdr:col>2</xdr:col>
      <xdr:colOff>29712</xdr:colOff>
      <xdr:row>8</xdr:row>
      <xdr:rowOff>110611</xdr:rowOff>
    </xdr:from>
    <xdr:to>
      <xdr:col>3</xdr:col>
      <xdr:colOff>2307164</xdr:colOff>
      <xdr:row>8</xdr:row>
      <xdr:rowOff>282224</xdr:rowOff>
    </xdr:to>
    <xdr:sp macro="" textlink="">
      <xdr:nvSpPr>
        <xdr:cNvPr id="15" name="Rectangle 20">
          <a:hlinkClick xmlns:r="http://schemas.openxmlformats.org/officeDocument/2006/relationships" r:id="rId4"/>
        </xdr:cNvPr>
        <xdr:cNvSpPr/>
      </xdr:nvSpPr>
      <xdr:spPr>
        <a:xfrm>
          <a:off x="391662" y="1831461"/>
          <a:ext cx="2328252" cy="171613"/>
        </a:xfrm>
        <a:prstGeom prst="rect">
          <a:avLst/>
        </a:prstGeom>
        <a:solidFill>
          <a:srgbClr val="FEA300"/>
        </a:solidFill>
        <a:ln w="9525" cap="flat" cmpd="sng" algn="ctr">
          <a:noFill/>
          <a:prstDash val="solid"/>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wrap="square" lIns="36000" rIns="36000"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ysClr val="window" lastClr="FFFFFF"/>
              </a:solidFill>
              <a:latin typeface="+mj-lt"/>
            </a:rPr>
            <a:t>Infrastructure</a:t>
          </a:r>
        </a:p>
      </xdr:txBody>
    </xdr:sp>
    <xdr:clientData/>
  </xdr:twoCellAnchor>
  <xdr:twoCellAnchor editAs="oneCell">
    <xdr:from>
      <xdr:col>3</xdr:col>
      <xdr:colOff>691442</xdr:colOff>
      <xdr:row>6</xdr:row>
      <xdr:rowOff>155226</xdr:rowOff>
    </xdr:from>
    <xdr:to>
      <xdr:col>3</xdr:col>
      <xdr:colOff>1756831</xdr:colOff>
      <xdr:row>8</xdr:row>
      <xdr:rowOff>84666</xdr:rowOff>
    </xdr:to>
    <xdr:pic>
      <xdr:nvPicPr>
        <xdr:cNvPr id="16" name="Immagine 15">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1100664" y="1354670"/>
          <a:ext cx="1065389" cy="451552"/>
        </a:xfrm>
        <a:prstGeom prst="rect">
          <a:avLst/>
        </a:prstGeom>
      </xdr:spPr>
    </xdr:pic>
    <xdr:clientData/>
  </xdr:twoCellAnchor>
  <xdr:twoCellAnchor>
    <xdr:from>
      <xdr:col>3</xdr:col>
      <xdr:colOff>3464277</xdr:colOff>
      <xdr:row>280</xdr:row>
      <xdr:rowOff>91722</xdr:rowOff>
    </xdr:from>
    <xdr:to>
      <xdr:col>3</xdr:col>
      <xdr:colOff>5072944</xdr:colOff>
      <xdr:row>282</xdr:row>
      <xdr:rowOff>148166</xdr:rowOff>
    </xdr:to>
    <xdr:sp macro="" textlink="">
      <xdr:nvSpPr>
        <xdr:cNvPr id="19" name="Rettangolo 18">
          <a:hlinkClick xmlns:r="http://schemas.openxmlformats.org/officeDocument/2006/relationships" r:id="rId7"/>
        </xdr:cNvPr>
        <xdr:cNvSpPr/>
      </xdr:nvSpPr>
      <xdr:spPr>
        <a:xfrm>
          <a:off x="3877027" y="43506672"/>
          <a:ext cx="1608667" cy="424744"/>
        </a:xfrm>
        <a:prstGeom prst="rect">
          <a:avLst/>
        </a:prstGeom>
        <a:solidFill>
          <a:schemeClr val="accent1"/>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it-IT" sz="1400"/>
            <a:t>Check RES score!</a:t>
          </a:r>
        </a:p>
      </xdr:txBody>
    </xdr:sp>
    <xdr:clientData/>
  </xdr:twoCellAnchor>
  <xdr:twoCellAnchor editAs="oneCell">
    <xdr:from>
      <xdr:col>0</xdr:col>
      <xdr:colOff>84667</xdr:colOff>
      <xdr:row>0</xdr:row>
      <xdr:rowOff>28222</xdr:rowOff>
    </xdr:from>
    <xdr:to>
      <xdr:col>1</xdr:col>
      <xdr:colOff>183895</xdr:colOff>
      <xdr:row>0</xdr:row>
      <xdr:rowOff>226228</xdr:rowOff>
    </xdr:to>
    <xdr:pic>
      <xdr:nvPicPr>
        <xdr:cNvPr id="20" name="Immagine 19">
          <a:hlinkClick xmlns:r="http://schemas.openxmlformats.org/officeDocument/2006/relationships" r:id="rId8"/>
        </xdr:cNvPr>
        <xdr:cNvPicPr>
          <a:picLocks noChangeAspect="1"/>
        </xdr:cNvPicPr>
      </xdr:nvPicPr>
      <xdr:blipFill>
        <a:blip xmlns:r="http://schemas.openxmlformats.org/officeDocument/2006/relationships" r:embed="rId9" cstate="print">
          <a:lum bright="70000" contrast="-70000"/>
          <a:extLst>
            <a:ext uri="{28A0092B-C50C-407E-A947-70E740481C1C}">
              <a14:useLocalDpi xmlns:a14="http://schemas.microsoft.com/office/drawing/2010/main" val="0"/>
            </a:ext>
          </a:extLst>
        </a:blip>
        <a:stretch>
          <a:fillRect/>
        </a:stretch>
      </xdr:blipFill>
      <xdr:spPr>
        <a:xfrm>
          <a:off x="84667" y="28222"/>
          <a:ext cx="198006" cy="198006"/>
        </a:xfrm>
        <a:prstGeom prst="rect">
          <a:avLst/>
        </a:prstGeom>
      </xdr:spPr>
    </xdr:pic>
    <xdr:clientData/>
  </xdr:twoCellAnchor>
  <xdr:twoCellAnchor>
    <xdr:from>
      <xdr:col>3</xdr:col>
      <xdr:colOff>2857501</xdr:colOff>
      <xdr:row>8</xdr:row>
      <xdr:rowOff>64378</xdr:rowOff>
    </xdr:from>
    <xdr:to>
      <xdr:col>3</xdr:col>
      <xdr:colOff>5630336</xdr:colOff>
      <xdr:row>9</xdr:row>
      <xdr:rowOff>91722</xdr:rowOff>
    </xdr:to>
    <xdr:sp macro="" textlink="">
      <xdr:nvSpPr>
        <xdr:cNvPr id="11" name="Rounded Rectangle 11"/>
        <xdr:cNvSpPr/>
      </xdr:nvSpPr>
      <xdr:spPr>
        <a:xfrm>
          <a:off x="3270251" y="1785228"/>
          <a:ext cx="2772835" cy="389294"/>
        </a:xfrm>
        <a:prstGeom prst="rect">
          <a:avLst/>
        </a:prstGeom>
        <a:solidFill>
          <a:schemeClr val="accent2">
            <a:lumMod val="60000"/>
            <a:lumOff val="40000"/>
          </a:schemeClr>
        </a:solidFill>
        <a:ln/>
      </xdr:spPr>
      <xdr:style>
        <a:lnRef idx="3">
          <a:schemeClr val="lt1"/>
        </a:lnRef>
        <a:fillRef idx="1">
          <a:schemeClr val="accent5"/>
        </a:fillRef>
        <a:effectRef idx="1">
          <a:schemeClr val="accent5"/>
        </a:effectRef>
        <a:fontRef idx="minor">
          <a:schemeClr val="lt1"/>
        </a:fontRef>
      </xdr:style>
      <xdr:txBody>
        <a:bodyPr wrap="square" rtlCol="0" anchor="ctr"/>
        <a:lstStyle>
          <a:defPPr>
            <a:defRPr lang="en-GB"/>
          </a:defPPr>
          <a:lvl1pPr algn="l" rtl="0" fontAlgn="base">
            <a:spcBef>
              <a:spcPct val="0"/>
            </a:spcBef>
            <a:spcAft>
              <a:spcPct val="0"/>
            </a:spcAft>
            <a:defRPr sz="7600" b="1" kern="1200">
              <a:solidFill>
                <a:sysClr val="window" lastClr="FFFFFF"/>
              </a:solidFill>
              <a:latin typeface="Verdana"/>
            </a:defRPr>
          </a:lvl1pPr>
          <a:lvl2pPr marL="457200" algn="l" rtl="0" fontAlgn="base">
            <a:spcBef>
              <a:spcPct val="0"/>
            </a:spcBef>
            <a:spcAft>
              <a:spcPct val="0"/>
            </a:spcAft>
            <a:defRPr sz="7600" b="1" kern="1200">
              <a:solidFill>
                <a:sysClr val="window" lastClr="FFFFFF"/>
              </a:solidFill>
              <a:latin typeface="Verdana"/>
            </a:defRPr>
          </a:lvl2pPr>
          <a:lvl3pPr marL="914400" algn="l" rtl="0" fontAlgn="base">
            <a:spcBef>
              <a:spcPct val="0"/>
            </a:spcBef>
            <a:spcAft>
              <a:spcPct val="0"/>
            </a:spcAft>
            <a:defRPr sz="7600" b="1" kern="1200">
              <a:solidFill>
                <a:sysClr val="window" lastClr="FFFFFF"/>
              </a:solidFill>
              <a:latin typeface="Verdana"/>
            </a:defRPr>
          </a:lvl3pPr>
          <a:lvl4pPr marL="1371600" algn="l" rtl="0" fontAlgn="base">
            <a:spcBef>
              <a:spcPct val="0"/>
            </a:spcBef>
            <a:spcAft>
              <a:spcPct val="0"/>
            </a:spcAft>
            <a:defRPr sz="7600" b="1" kern="1200">
              <a:solidFill>
                <a:sysClr val="window" lastClr="FFFFFF"/>
              </a:solidFill>
              <a:latin typeface="Verdana"/>
            </a:defRPr>
          </a:lvl4pPr>
          <a:lvl5pPr marL="1828800" algn="l" rtl="0" fontAlgn="base">
            <a:spcBef>
              <a:spcPct val="0"/>
            </a:spcBef>
            <a:spcAft>
              <a:spcPct val="0"/>
            </a:spcAft>
            <a:defRPr sz="7600" b="1" kern="1200">
              <a:solidFill>
                <a:sysClr val="window" lastClr="FFFFFF"/>
              </a:solidFill>
              <a:latin typeface="Verdana"/>
            </a:defRPr>
          </a:lvl5pPr>
          <a:lvl6pPr marL="2286000" algn="l" defTabSz="914400" rtl="0" eaLnBrk="1" latinLnBrk="0" hangingPunct="1">
            <a:defRPr sz="7600" b="1" kern="1200">
              <a:solidFill>
                <a:sysClr val="window" lastClr="FFFFFF"/>
              </a:solidFill>
              <a:latin typeface="Verdana"/>
            </a:defRPr>
          </a:lvl6pPr>
          <a:lvl7pPr marL="2743200" algn="l" defTabSz="914400" rtl="0" eaLnBrk="1" latinLnBrk="0" hangingPunct="1">
            <a:defRPr sz="7600" b="1" kern="1200">
              <a:solidFill>
                <a:sysClr val="window" lastClr="FFFFFF"/>
              </a:solidFill>
              <a:latin typeface="Verdana"/>
            </a:defRPr>
          </a:lvl7pPr>
          <a:lvl8pPr marL="3200400" algn="l" defTabSz="914400" rtl="0" eaLnBrk="1" latinLnBrk="0" hangingPunct="1">
            <a:defRPr sz="7600" b="1" kern="1200">
              <a:solidFill>
                <a:sysClr val="window" lastClr="FFFFFF"/>
              </a:solidFill>
              <a:latin typeface="Verdana"/>
            </a:defRPr>
          </a:lvl8pPr>
          <a:lvl9pPr marL="3657600" algn="l" defTabSz="914400" rtl="0" eaLnBrk="1" latinLnBrk="0" hangingPunct="1">
            <a:defRPr sz="7600" b="1" kern="1200">
              <a:solidFill>
                <a:sysClr val="window" lastClr="FFFFFF"/>
              </a:solidFill>
              <a:latin typeface="Verdana"/>
            </a:defRPr>
          </a:lvl9pPr>
        </a:lstStyle>
        <a:p>
          <a:pPr algn="ctr" defTabSz="457200" fontAlgn="auto">
            <a:spcBef>
              <a:spcPts val="0"/>
            </a:spcBef>
            <a:spcAft>
              <a:spcPts val="0"/>
            </a:spcAft>
          </a:pPr>
          <a:r>
            <a:rPr lang="en-GB" sz="1200">
              <a:solidFill>
                <a:schemeClr val="bg1"/>
              </a:solidFill>
              <a:latin typeface="+mj-lt"/>
            </a:rPr>
            <a:t>Solution</a:t>
          </a:r>
          <a:r>
            <a:rPr lang="en-GB" sz="1200" baseline="0">
              <a:solidFill>
                <a:schemeClr val="bg1"/>
              </a:solidFill>
              <a:latin typeface="+mj-lt"/>
            </a:rPr>
            <a:t> building block / application component u</a:t>
          </a:r>
          <a:r>
            <a:rPr lang="en-GB" sz="1200">
              <a:solidFill>
                <a:schemeClr val="bg1"/>
              </a:solidFill>
              <a:latin typeface="+mj-lt"/>
            </a:rPr>
            <a:t>nder assessment: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3428998</xdr:colOff>
      <xdr:row>16</xdr:row>
      <xdr:rowOff>179295</xdr:rowOff>
    </xdr:from>
    <xdr:to>
      <xdr:col>15</xdr:col>
      <xdr:colOff>545353</xdr:colOff>
      <xdr:row>24</xdr:row>
      <xdr:rowOff>313765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22413</xdr:colOff>
      <xdr:row>0</xdr:row>
      <xdr:rowOff>14942</xdr:rowOff>
    </xdr:from>
    <xdr:to>
      <xdr:col>0</xdr:col>
      <xdr:colOff>292473</xdr:colOff>
      <xdr:row>1</xdr:row>
      <xdr:rowOff>1</xdr:rowOff>
    </xdr:to>
    <xdr:pic>
      <xdr:nvPicPr>
        <xdr:cNvPr id="3" name="Immagine 2">
          <a:hlinkClick xmlns:r="http://schemas.openxmlformats.org/officeDocument/2006/relationships" r:id="rId2"/>
        </xdr:cNvPr>
        <xdr:cNvPicPr>
          <a:picLocks noChangeAspect="1"/>
        </xdr:cNvPicPr>
      </xdr:nvPicPr>
      <xdr:blipFill rotWithShape="1">
        <a:blip xmlns:r="http://schemas.openxmlformats.org/officeDocument/2006/relationships" r:embed="rId3"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t="14705" r="-8823"/>
        <a:stretch/>
      </xdr:blipFill>
      <xdr:spPr>
        <a:xfrm>
          <a:off x="22413" y="14942"/>
          <a:ext cx="270060" cy="2166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3428998</xdr:colOff>
      <xdr:row>16</xdr:row>
      <xdr:rowOff>179295</xdr:rowOff>
    </xdr:from>
    <xdr:to>
      <xdr:col>15</xdr:col>
      <xdr:colOff>545353</xdr:colOff>
      <xdr:row>24</xdr:row>
      <xdr:rowOff>313765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44824</xdr:colOff>
      <xdr:row>0</xdr:row>
      <xdr:rowOff>22410</xdr:rowOff>
    </xdr:from>
    <xdr:to>
      <xdr:col>0</xdr:col>
      <xdr:colOff>321234</xdr:colOff>
      <xdr:row>1</xdr:row>
      <xdr:rowOff>7469</xdr:rowOff>
    </xdr:to>
    <xdr:pic>
      <xdr:nvPicPr>
        <xdr:cNvPr id="3" name="Immagine 2">
          <a:hlinkClick xmlns:r="http://schemas.openxmlformats.org/officeDocument/2006/relationships" r:id="rId2"/>
        </xdr:cNvPr>
        <xdr:cNvPicPr>
          <a:picLocks noChangeAspect="1"/>
        </xdr:cNvPicPr>
      </xdr:nvPicPr>
      <xdr:blipFill rotWithShape="1">
        <a:blip xmlns:r="http://schemas.openxmlformats.org/officeDocument/2006/relationships" r:embed="rId3"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t="14705" r="-8823"/>
        <a:stretch/>
      </xdr:blipFill>
      <xdr:spPr>
        <a:xfrm>
          <a:off x="44824" y="22410"/>
          <a:ext cx="276410" cy="2166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QAT_-_excel_tool_v1_fre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OP Quick Assessment Tool"/>
      <sheetName val="IOP Final Scores"/>
      <sheetName val="IOP Calculation Dashboard"/>
      <sheetName val="IOP Parameters Dashboard"/>
    </sheetNames>
    <sheetDataSet>
      <sheetData sheetId="0" refreshError="1"/>
      <sheetData sheetId="1" refreshError="1"/>
      <sheetData sheetId="2">
        <row r="15">
          <cell r="B15" t="str">
            <v>IOP GOVERNANCE</v>
          </cell>
        </row>
      </sheetData>
      <sheetData sheetId="3">
        <row r="331">
          <cell r="A331" t="str">
            <v>✓</v>
          </cell>
        </row>
      </sheetData>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8"/>
  <sheetViews>
    <sheetView showRowColHeaders="0" tabSelected="1" zoomScaleNormal="100" workbookViewId="0">
      <selection activeCell="R4" sqref="R4"/>
    </sheetView>
  </sheetViews>
  <sheetFormatPr defaultRowHeight="14.5" x14ac:dyDescent="0.35"/>
  <cols>
    <col min="1" max="1" width="0.7265625" style="14" customWidth="1"/>
    <col min="2" max="2" width="5.1796875" customWidth="1"/>
    <col min="13" max="16384" width="8.7265625" style="14"/>
  </cols>
  <sheetData>
    <row r="1" spans="2:12" x14ac:dyDescent="0.35">
      <c r="B1" s="193"/>
      <c r="C1" s="193"/>
      <c r="D1" s="193"/>
      <c r="E1" s="193"/>
      <c r="F1" s="193"/>
      <c r="G1" s="193"/>
      <c r="H1" s="193"/>
      <c r="I1" s="193"/>
      <c r="J1" s="193"/>
      <c r="K1" s="193"/>
      <c r="L1" s="14"/>
    </row>
    <row r="2" spans="2:12" x14ac:dyDescent="0.35">
      <c r="B2" s="193"/>
      <c r="C2" s="193"/>
      <c r="D2" s="193"/>
      <c r="E2" s="193"/>
      <c r="F2" s="193"/>
      <c r="G2" s="193"/>
      <c r="H2" s="193"/>
      <c r="I2" s="193"/>
      <c r="J2" s="193"/>
      <c r="K2" s="193"/>
      <c r="L2" s="14"/>
    </row>
    <row r="3" spans="2:12" x14ac:dyDescent="0.35">
      <c r="B3" s="193"/>
      <c r="C3" s="193"/>
      <c r="D3" s="193"/>
      <c r="E3" s="193"/>
      <c r="F3" s="193"/>
      <c r="G3" s="193"/>
      <c r="H3" s="193"/>
      <c r="I3" s="193"/>
      <c r="J3" s="193"/>
      <c r="K3" s="193"/>
      <c r="L3" s="14"/>
    </row>
    <row r="4" spans="2:12" x14ac:dyDescent="0.35">
      <c r="B4" s="193"/>
      <c r="C4" s="193"/>
      <c r="D4" s="193"/>
      <c r="E4" s="193"/>
      <c r="F4" s="193"/>
      <c r="G4" s="193"/>
      <c r="H4" s="193"/>
      <c r="I4" s="193"/>
      <c r="J4" s="193"/>
      <c r="K4" s="193"/>
      <c r="L4" s="14"/>
    </row>
    <row r="5" spans="2:12" x14ac:dyDescent="0.35">
      <c r="B5" s="193"/>
      <c r="C5" s="193"/>
      <c r="D5" s="193"/>
      <c r="E5" s="193"/>
      <c r="F5" s="193"/>
      <c r="G5" s="193"/>
      <c r="H5" s="193"/>
      <c r="I5" s="193"/>
      <c r="J5" s="193"/>
      <c r="K5" s="193"/>
      <c r="L5" s="14"/>
    </row>
    <row r="6" spans="2:12" x14ac:dyDescent="0.35">
      <c r="B6" s="193"/>
      <c r="C6" s="193"/>
      <c r="D6" s="193"/>
      <c r="E6" s="193"/>
      <c r="F6" s="193"/>
      <c r="G6" s="193"/>
      <c r="H6" s="193"/>
      <c r="I6" s="193"/>
      <c r="J6" s="193"/>
      <c r="K6" s="193"/>
      <c r="L6" s="14"/>
    </row>
    <row r="7" spans="2:12" x14ac:dyDescent="0.35">
      <c r="B7" s="193"/>
      <c r="C7" s="193"/>
      <c r="D7" s="193"/>
      <c r="E7" s="193"/>
      <c r="F7" s="193"/>
      <c r="G7" s="193"/>
      <c r="H7" s="193"/>
      <c r="I7" s="193"/>
      <c r="J7" s="193"/>
      <c r="K7" s="193"/>
      <c r="L7" s="14"/>
    </row>
    <row r="8" spans="2:12" ht="24.5" x14ac:dyDescent="0.45">
      <c r="B8" s="194"/>
      <c r="C8" s="195" t="s">
        <v>229</v>
      </c>
      <c r="D8" s="194"/>
      <c r="E8" s="194"/>
      <c r="F8" s="194"/>
      <c r="G8" s="194"/>
      <c r="H8" s="194"/>
      <c r="I8" s="194"/>
      <c r="J8" s="194"/>
      <c r="K8" s="194"/>
      <c r="L8" s="14"/>
    </row>
    <row r="9" spans="2:12" ht="19.5" x14ac:dyDescent="0.35">
      <c r="B9" s="194"/>
      <c r="C9" s="196" t="s">
        <v>318</v>
      </c>
      <c r="D9" s="194"/>
      <c r="E9" s="194"/>
      <c r="F9" s="194"/>
      <c r="G9" s="194"/>
      <c r="H9" s="194"/>
      <c r="I9" s="194"/>
      <c r="J9" s="194"/>
      <c r="K9" s="194"/>
      <c r="L9" s="14"/>
    </row>
    <row r="10" spans="2:12" x14ac:dyDescent="0.35">
      <c r="B10" s="194"/>
      <c r="C10" s="14"/>
      <c r="D10" s="14"/>
      <c r="E10" s="194"/>
      <c r="F10" s="194"/>
      <c r="G10" s="194"/>
      <c r="H10" s="194"/>
      <c r="I10" s="194"/>
      <c r="J10" s="194"/>
      <c r="K10" s="194"/>
      <c r="L10" s="14"/>
    </row>
    <row r="11" spans="2:12" x14ac:dyDescent="0.35">
      <c r="B11" s="193"/>
      <c r="C11" s="197" t="s">
        <v>319</v>
      </c>
      <c r="D11" s="198"/>
      <c r="E11" s="198"/>
      <c r="F11" s="193"/>
      <c r="G11" s="193"/>
      <c r="H11" s="193"/>
      <c r="I11" s="193"/>
      <c r="J11" s="193"/>
      <c r="K11" s="193"/>
      <c r="L11" s="14"/>
    </row>
    <row r="12" spans="2:12" x14ac:dyDescent="0.35">
      <c r="B12" s="193"/>
      <c r="C12" s="197" t="s">
        <v>308</v>
      </c>
      <c r="D12" s="198"/>
      <c r="E12" s="198"/>
      <c r="F12" s="193"/>
      <c r="G12" s="193"/>
      <c r="H12" s="193"/>
      <c r="I12" s="193"/>
      <c r="J12" s="193"/>
      <c r="K12" s="193"/>
      <c r="L12" s="193"/>
    </row>
    <row r="13" spans="2:12" ht="6" customHeight="1" x14ac:dyDescent="0.35">
      <c r="B13" s="193"/>
      <c r="C13" s="14"/>
      <c r="D13" s="198"/>
      <c r="E13" s="198"/>
      <c r="F13" s="193"/>
      <c r="G13" s="193"/>
      <c r="H13" s="193"/>
      <c r="I13" s="193"/>
      <c r="J13" s="193"/>
      <c r="K13" s="193"/>
      <c r="L13" s="193"/>
    </row>
    <row r="14" spans="2:12" ht="5.5" customHeight="1" x14ac:dyDescent="0.35">
      <c r="B14" s="193"/>
      <c r="C14" s="199"/>
      <c r="D14" s="193"/>
      <c r="E14" s="193"/>
      <c r="F14" s="193"/>
      <c r="G14" s="193"/>
      <c r="H14" s="193"/>
      <c r="I14" s="193"/>
      <c r="J14" s="193"/>
      <c r="K14" s="193"/>
      <c r="L14" s="14"/>
    </row>
    <row r="15" spans="2:12" x14ac:dyDescent="0.35">
      <c r="B15" s="193"/>
      <c r="C15" s="199"/>
      <c r="D15" s="193"/>
      <c r="E15" s="193"/>
      <c r="F15" s="193"/>
      <c r="G15" s="193"/>
      <c r="H15" s="193"/>
      <c r="I15" s="193"/>
      <c r="J15" s="193"/>
      <c r="K15" s="193"/>
      <c r="L15" s="14"/>
    </row>
    <row r="16" spans="2:12" x14ac:dyDescent="0.35">
      <c r="B16" s="193"/>
      <c r="C16" s="199"/>
      <c r="D16" s="193"/>
      <c r="E16" s="193"/>
      <c r="F16" s="193"/>
      <c r="G16" s="193"/>
      <c r="H16" s="193"/>
      <c r="I16" s="193"/>
      <c r="J16" s="193"/>
      <c r="K16" s="193"/>
      <c r="L16" s="14"/>
    </row>
    <row r="17" spans="2:12" x14ac:dyDescent="0.35">
      <c r="B17" s="193"/>
      <c r="C17" s="199"/>
      <c r="D17" s="193"/>
      <c r="E17" s="193"/>
      <c r="F17" s="193"/>
      <c r="G17" s="193"/>
      <c r="H17" s="193"/>
      <c r="I17" s="193"/>
      <c r="J17" s="193"/>
      <c r="K17" s="193"/>
      <c r="L17" s="14"/>
    </row>
    <row r="18" spans="2:12" x14ac:dyDescent="0.35">
      <c r="B18" s="200"/>
      <c r="C18" s="275" t="s">
        <v>305</v>
      </c>
      <c r="D18" s="275"/>
      <c r="E18" s="275"/>
      <c r="F18" s="275"/>
      <c r="G18" s="275"/>
      <c r="H18" s="275"/>
      <c r="I18" s="14"/>
      <c r="J18" s="14"/>
      <c r="K18" s="14"/>
      <c r="L18" s="14"/>
    </row>
    <row r="19" spans="2:12" ht="11" customHeight="1" x14ac:dyDescent="0.35">
      <c r="B19" s="14"/>
      <c r="C19" s="275"/>
      <c r="D19" s="275"/>
      <c r="E19" s="275"/>
      <c r="F19" s="275"/>
      <c r="G19" s="275"/>
      <c r="H19" s="275"/>
      <c r="I19" s="14"/>
      <c r="J19" s="14"/>
      <c r="K19" s="14"/>
      <c r="L19" s="14"/>
    </row>
    <row r="20" spans="2:12" hidden="1" x14ac:dyDescent="0.35">
      <c r="B20" s="14"/>
      <c r="C20" s="201"/>
      <c r="D20" s="201"/>
      <c r="E20" s="202"/>
      <c r="F20" s="201"/>
      <c r="G20" s="201"/>
      <c r="H20" s="14"/>
      <c r="I20" s="14"/>
      <c r="J20" s="14"/>
      <c r="K20" s="14"/>
      <c r="L20" s="14"/>
    </row>
    <row r="21" spans="2:12" x14ac:dyDescent="0.35">
      <c r="B21" s="14"/>
      <c r="C21" s="14"/>
      <c r="D21" s="14"/>
      <c r="E21" s="14"/>
      <c r="F21" s="14"/>
      <c r="G21" s="201"/>
      <c r="H21" s="14"/>
      <c r="I21" s="14"/>
      <c r="J21" s="14"/>
      <c r="K21" s="14"/>
      <c r="L21" s="14"/>
    </row>
    <row r="22" spans="2:12" x14ac:dyDescent="0.35">
      <c r="B22" s="14"/>
      <c r="C22" s="276" t="s">
        <v>316</v>
      </c>
      <c r="D22" s="276"/>
      <c r="E22" s="276"/>
      <c r="F22" s="276"/>
      <c r="G22" s="276"/>
      <c r="H22" s="276"/>
      <c r="I22" s="276"/>
      <c r="J22" s="276"/>
      <c r="K22" s="14"/>
      <c r="L22" s="14"/>
    </row>
    <row r="23" spans="2:12" ht="57" customHeight="1" x14ac:dyDescent="0.35">
      <c r="B23" s="14"/>
      <c r="C23" s="277" t="s">
        <v>317</v>
      </c>
      <c r="D23" s="278"/>
      <c r="E23" s="278"/>
      <c r="F23" s="278"/>
      <c r="G23" s="278"/>
      <c r="H23" s="278"/>
      <c r="I23" s="278"/>
      <c r="J23" s="279"/>
      <c r="K23" s="14"/>
      <c r="L23" s="14"/>
    </row>
    <row r="24" spans="2:12" ht="18" x14ac:dyDescent="0.35">
      <c r="B24" s="14"/>
      <c r="C24" s="274"/>
      <c r="D24" s="14"/>
      <c r="E24" s="14"/>
      <c r="F24" s="14"/>
      <c r="G24" s="14"/>
      <c r="H24" s="14"/>
      <c r="I24" s="14"/>
      <c r="J24" s="14"/>
      <c r="K24" s="14"/>
      <c r="L24" s="14"/>
    </row>
    <row r="25" spans="2:12" x14ac:dyDescent="0.35">
      <c r="B25" s="14"/>
      <c r="C25" s="14"/>
      <c r="D25" s="14"/>
      <c r="E25" s="14"/>
      <c r="F25" s="14"/>
      <c r="G25" s="14"/>
      <c r="H25" s="14"/>
      <c r="I25" s="14"/>
      <c r="J25" s="14"/>
      <c r="K25" s="14"/>
      <c r="L25" s="14"/>
    </row>
    <row r="26" spans="2:12" x14ac:dyDescent="0.35">
      <c r="B26" s="14"/>
      <c r="C26" s="14"/>
      <c r="D26" s="14"/>
      <c r="E26" s="14"/>
      <c r="F26" s="14"/>
      <c r="G26" s="14"/>
      <c r="H26" s="14"/>
      <c r="I26" s="14"/>
      <c r="J26" s="14"/>
      <c r="K26" s="14"/>
      <c r="L26" s="14"/>
    </row>
    <row r="27" spans="2:12" x14ac:dyDescent="0.35">
      <c r="B27" s="14"/>
      <c r="C27" s="14"/>
      <c r="D27" s="14"/>
      <c r="E27" s="14"/>
      <c r="F27" s="14"/>
      <c r="G27" s="14"/>
      <c r="H27" s="14"/>
      <c r="I27" s="14"/>
      <c r="J27" s="14"/>
      <c r="K27" s="14"/>
      <c r="L27" s="14"/>
    </row>
    <row r="28" spans="2:12" x14ac:dyDescent="0.35">
      <c r="B28" s="14"/>
      <c r="C28" s="14"/>
      <c r="D28" s="14"/>
      <c r="E28" s="14"/>
      <c r="F28" s="14"/>
      <c r="G28" s="14"/>
      <c r="H28" s="14"/>
      <c r="I28" s="14"/>
      <c r="J28" s="14"/>
      <c r="K28" s="14"/>
      <c r="L28" s="14"/>
    </row>
    <row r="29" spans="2:12" x14ac:dyDescent="0.35">
      <c r="B29" s="14"/>
      <c r="C29" s="14"/>
      <c r="D29" s="14"/>
      <c r="E29" s="14"/>
      <c r="F29" s="14"/>
      <c r="G29" s="14"/>
      <c r="H29" s="14"/>
      <c r="I29" s="14"/>
      <c r="J29" s="14"/>
      <c r="K29" s="14"/>
      <c r="L29" s="14"/>
    </row>
    <row r="30" spans="2:12" x14ac:dyDescent="0.35">
      <c r="B30" s="14"/>
      <c r="C30" s="14"/>
      <c r="D30" s="14"/>
      <c r="E30" s="14"/>
      <c r="F30" s="14"/>
      <c r="G30" s="14"/>
      <c r="H30" s="14"/>
      <c r="I30" s="14"/>
      <c r="J30" s="14"/>
      <c r="K30" s="14"/>
      <c r="L30" s="14"/>
    </row>
    <row r="31" spans="2:12" x14ac:dyDescent="0.35">
      <c r="B31" s="14"/>
      <c r="C31" s="14"/>
      <c r="D31" s="14"/>
      <c r="E31" s="14"/>
      <c r="F31" s="14"/>
      <c r="G31" s="14"/>
      <c r="H31" s="14"/>
      <c r="I31" s="14"/>
      <c r="J31" s="14"/>
      <c r="K31" s="14"/>
      <c r="L31" s="14"/>
    </row>
    <row r="32" spans="2:12" x14ac:dyDescent="0.35">
      <c r="B32" s="14"/>
      <c r="C32" s="14"/>
      <c r="D32" s="14"/>
      <c r="E32" s="14"/>
      <c r="F32" s="14"/>
      <c r="G32" s="14"/>
      <c r="H32" s="14"/>
      <c r="I32" s="14"/>
      <c r="J32" s="14"/>
      <c r="K32" s="14"/>
      <c r="L32" s="14"/>
    </row>
    <row r="33" spans="2:12" x14ac:dyDescent="0.35">
      <c r="B33" s="14"/>
      <c r="C33" s="14"/>
      <c r="D33" s="14"/>
      <c r="E33" s="14"/>
      <c r="F33" s="14"/>
      <c r="G33" s="14"/>
      <c r="H33" s="14"/>
      <c r="I33" s="14"/>
      <c r="J33" s="14"/>
      <c r="K33" s="14"/>
      <c r="L33" s="14"/>
    </row>
    <row r="34" spans="2:12" x14ac:dyDescent="0.35">
      <c r="B34" s="14"/>
      <c r="C34" s="14"/>
      <c r="D34" s="14"/>
      <c r="E34" s="14"/>
      <c r="F34" s="14"/>
      <c r="G34" s="14"/>
      <c r="H34" s="14"/>
      <c r="I34" s="14"/>
      <c r="J34" s="14"/>
      <c r="K34" s="14"/>
      <c r="L34" s="14"/>
    </row>
    <row r="35" spans="2:12" x14ac:dyDescent="0.35">
      <c r="B35" s="14"/>
      <c r="C35" s="14"/>
      <c r="D35" s="14"/>
      <c r="E35" s="14"/>
      <c r="F35" s="14"/>
      <c r="G35" s="14"/>
      <c r="H35" s="14"/>
      <c r="I35" s="14"/>
      <c r="J35" s="14"/>
      <c r="K35" s="14"/>
      <c r="L35" s="14"/>
    </row>
    <row r="36" spans="2:12" x14ac:dyDescent="0.35">
      <c r="B36" s="14"/>
      <c r="C36" s="14"/>
      <c r="D36" s="14"/>
      <c r="E36" s="14"/>
      <c r="F36" s="14"/>
      <c r="G36" s="14"/>
      <c r="H36" s="14"/>
      <c r="I36" s="14"/>
      <c r="J36" s="14"/>
      <c r="K36" s="14"/>
      <c r="L36" s="14"/>
    </row>
    <row r="37" spans="2:12" x14ac:dyDescent="0.35">
      <c r="B37" s="14"/>
      <c r="C37" s="14"/>
      <c r="D37" s="14"/>
      <c r="E37" s="14"/>
      <c r="F37" s="14"/>
      <c r="G37" s="14"/>
      <c r="H37" s="14"/>
      <c r="I37" s="14"/>
      <c r="J37" s="14"/>
      <c r="K37" s="14"/>
      <c r="L37" s="14"/>
    </row>
    <row r="38" spans="2:12" x14ac:dyDescent="0.35">
      <c r="B38" s="14"/>
      <c r="C38" s="14"/>
      <c r="D38" s="14"/>
      <c r="E38" s="14"/>
      <c r="F38" s="14"/>
      <c r="G38" s="14"/>
      <c r="H38" s="14"/>
      <c r="I38" s="14"/>
      <c r="J38" s="14"/>
      <c r="K38" s="14"/>
      <c r="L38" s="14"/>
    </row>
    <row r="39" spans="2:12" x14ac:dyDescent="0.35">
      <c r="B39" s="14"/>
      <c r="C39" s="14"/>
      <c r="D39" s="14"/>
      <c r="E39" s="14"/>
      <c r="F39" s="14"/>
      <c r="G39" s="14"/>
      <c r="H39" s="14"/>
      <c r="I39" s="14"/>
      <c r="J39" s="14"/>
      <c r="K39" s="14"/>
      <c r="L39" s="14"/>
    </row>
    <row r="40" spans="2:12" x14ac:dyDescent="0.35">
      <c r="B40" s="14"/>
      <c r="C40" s="14"/>
      <c r="D40" s="14"/>
      <c r="E40" s="14"/>
      <c r="F40" s="14"/>
      <c r="G40" s="14"/>
      <c r="H40" s="14"/>
      <c r="I40" s="14"/>
      <c r="J40" s="14"/>
      <c r="K40" s="14"/>
      <c r="L40" s="14"/>
    </row>
    <row r="41" spans="2:12" x14ac:dyDescent="0.35">
      <c r="B41" s="14"/>
      <c r="C41" s="14"/>
      <c r="D41" s="14"/>
      <c r="E41" s="14"/>
      <c r="F41" s="14"/>
      <c r="G41" s="14"/>
      <c r="H41" s="14"/>
      <c r="I41" s="14"/>
      <c r="J41" s="14"/>
      <c r="K41" s="14"/>
      <c r="L41" s="14"/>
    </row>
    <row r="42" spans="2:12" x14ac:dyDescent="0.35">
      <c r="B42" s="14"/>
      <c r="C42" s="14"/>
      <c r="D42" s="14"/>
      <c r="E42" s="14"/>
      <c r="F42" s="14"/>
      <c r="G42" s="14"/>
      <c r="H42" s="14"/>
      <c r="I42" s="14"/>
      <c r="J42" s="14"/>
      <c r="K42" s="14"/>
      <c r="L42" s="14"/>
    </row>
    <row r="43" spans="2:12" x14ac:dyDescent="0.35">
      <c r="B43" s="14"/>
      <c r="C43" s="14"/>
      <c r="D43" s="14"/>
      <c r="E43" s="14"/>
      <c r="F43" s="14"/>
      <c r="G43" s="14"/>
      <c r="H43" s="14"/>
      <c r="I43" s="14"/>
      <c r="J43" s="14"/>
      <c r="K43" s="14"/>
      <c r="L43" s="14"/>
    </row>
    <row r="44" spans="2:12" x14ac:dyDescent="0.35">
      <c r="B44" s="14"/>
      <c r="C44" s="14"/>
      <c r="D44" s="14"/>
      <c r="E44" s="14"/>
      <c r="F44" s="14"/>
      <c r="G44" s="14"/>
      <c r="H44" s="14"/>
      <c r="I44" s="14"/>
      <c r="J44" s="14"/>
      <c r="K44" s="14"/>
      <c r="L44" s="14"/>
    </row>
    <row r="45" spans="2:12" x14ac:dyDescent="0.35">
      <c r="B45" s="14"/>
      <c r="C45" s="14"/>
      <c r="D45" s="14"/>
      <c r="E45" s="14"/>
      <c r="F45" s="14"/>
      <c r="G45" s="14"/>
      <c r="H45" s="14"/>
      <c r="I45" s="14"/>
      <c r="J45" s="14"/>
      <c r="K45" s="14"/>
      <c r="L45" s="14"/>
    </row>
    <row r="46" spans="2:12" x14ac:dyDescent="0.35">
      <c r="B46" s="14"/>
      <c r="C46" s="14"/>
      <c r="D46" s="14"/>
      <c r="E46" s="14"/>
      <c r="F46" s="14"/>
      <c r="G46" s="14"/>
      <c r="H46" s="14"/>
      <c r="I46" s="14"/>
      <c r="J46" s="14"/>
      <c r="K46" s="14"/>
      <c r="L46" s="14"/>
    </row>
    <row r="47" spans="2:12" x14ac:dyDescent="0.35">
      <c r="B47" s="14"/>
      <c r="C47" s="14"/>
      <c r="D47" s="14"/>
      <c r="E47" s="14"/>
      <c r="F47" s="14"/>
      <c r="G47" s="14"/>
      <c r="H47" s="14"/>
      <c r="I47" s="14"/>
      <c r="J47" s="14"/>
      <c r="K47" s="14"/>
      <c r="L47" s="14"/>
    </row>
    <row r="48" spans="2:12" x14ac:dyDescent="0.35">
      <c r="B48" s="14"/>
      <c r="C48" s="14"/>
      <c r="D48" s="14"/>
      <c r="E48" s="14"/>
      <c r="F48" s="14"/>
      <c r="G48" s="14"/>
      <c r="H48" s="14"/>
      <c r="I48" s="14"/>
      <c r="J48" s="14"/>
      <c r="K48" s="14"/>
      <c r="L48" s="14"/>
    </row>
    <row r="49" spans="2:12" x14ac:dyDescent="0.35">
      <c r="B49" s="14"/>
      <c r="C49" s="14"/>
      <c r="D49" s="14"/>
      <c r="E49" s="14"/>
      <c r="F49" s="14"/>
      <c r="G49" s="14"/>
      <c r="H49" s="14"/>
      <c r="I49" s="14"/>
      <c r="J49" s="14"/>
      <c r="K49" s="14"/>
      <c r="L49" s="14"/>
    </row>
    <row r="50" spans="2:12" x14ac:dyDescent="0.35">
      <c r="B50" s="14"/>
      <c r="C50" s="14"/>
      <c r="D50" s="14"/>
      <c r="E50" s="14"/>
      <c r="F50" s="14"/>
      <c r="G50" s="14"/>
      <c r="H50" s="14"/>
      <c r="I50" s="14"/>
      <c r="J50" s="14"/>
      <c r="K50" s="14"/>
      <c r="L50" s="14"/>
    </row>
    <row r="51" spans="2:12" x14ac:dyDescent="0.35">
      <c r="B51" s="14"/>
      <c r="C51" s="14"/>
      <c r="D51" s="14"/>
      <c r="E51" s="14"/>
      <c r="F51" s="14"/>
      <c r="G51" s="14"/>
      <c r="H51" s="14"/>
      <c r="I51" s="14"/>
      <c r="J51" s="14"/>
      <c r="K51" s="14"/>
      <c r="L51" s="14"/>
    </row>
    <row r="52" spans="2:12" x14ac:dyDescent="0.35">
      <c r="B52" s="14"/>
      <c r="C52" s="14"/>
      <c r="D52" s="14"/>
      <c r="E52" s="14"/>
      <c r="F52" s="14"/>
      <c r="G52" s="14"/>
      <c r="H52" s="14"/>
      <c r="I52" s="14"/>
      <c r="J52" s="14"/>
      <c r="K52" s="14"/>
      <c r="L52" s="14"/>
    </row>
    <row r="53" spans="2:12" x14ac:dyDescent="0.35">
      <c r="B53" s="14"/>
      <c r="C53" s="14"/>
      <c r="D53" s="14"/>
      <c r="E53" s="14"/>
      <c r="F53" s="14"/>
      <c r="G53" s="14"/>
      <c r="H53" s="14"/>
      <c r="I53" s="14"/>
      <c r="J53" s="14"/>
      <c r="K53" s="14"/>
      <c r="L53" s="14"/>
    </row>
    <row r="54" spans="2:12" x14ac:dyDescent="0.35">
      <c r="B54" s="14"/>
      <c r="C54" s="14"/>
      <c r="D54" s="14"/>
      <c r="E54" s="14"/>
      <c r="F54" s="14"/>
      <c r="G54" s="14"/>
      <c r="H54" s="14"/>
      <c r="I54" s="14"/>
      <c r="J54" s="14"/>
      <c r="K54" s="14"/>
      <c r="L54" s="14"/>
    </row>
    <row r="55" spans="2:12" x14ac:dyDescent="0.35">
      <c r="B55" s="14"/>
      <c r="C55" s="14"/>
      <c r="D55" s="14"/>
      <c r="E55" s="14"/>
      <c r="F55" s="14"/>
      <c r="G55" s="14"/>
      <c r="H55" s="14"/>
      <c r="I55" s="14"/>
      <c r="J55" s="14"/>
      <c r="K55" s="14"/>
      <c r="L55" s="14"/>
    </row>
    <row r="56" spans="2:12" x14ac:dyDescent="0.35">
      <c r="B56" s="14"/>
      <c r="C56" s="14"/>
      <c r="D56" s="14"/>
      <c r="E56" s="14"/>
      <c r="F56" s="14"/>
      <c r="G56" s="14"/>
      <c r="H56" s="14"/>
      <c r="I56" s="14"/>
      <c r="J56" s="14"/>
      <c r="K56" s="14"/>
      <c r="L56" s="14"/>
    </row>
    <row r="57" spans="2:12" x14ac:dyDescent="0.35">
      <c r="B57" s="14"/>
      <c r="C57" s="14"/>
      <c r="D57" s="14"/>
      <c r="E57" s="14"/>
      <c r="F57" s="14"/>
      <c r="G57" s="14"/>
      <c r="H57" s="14"/>
      <c r="I57" s="14"/>
      <c r="J57" s="14"/>
      <c r="K57" s="14"/>
      <c r="L57" s="14"/>
    </row>
    <row r="58" spans="2:12" x14ac:dyDescent="0.35">
      <c r="B58" s="14"/>
      <c r="C58" s="14"/>
      <c r="D58" s="14"/>
      <c r="E58" s="14"/>
      <c r="F58" s="14"/>
      <c r="G58" s="14"/>
      <c r="H58" s="14"/>
      <c r="I58" s="14"/>
      <c r="J58" s="14"/>
      <c r="K58" s="14"/>
      <c r="L58" s="14"/>
    </row>
    <row r="59" spans="2:12" x14ac:dyDescent="0.35">
      <c r="B59" s="14"/>
      <c r="C59" s="14"/>
      <c r="D59" s="14"/>
      <c r="E59" s="14"/>
      <c r="F59" s="14"/>
      <c r="G59" s="14"/>
      <c r="H59" s="14"/>
      <c r="I59" s="14"/>
      <c r="J59" s="14"/>
      <c r="K59" s="14"/>
      <c r="L59" s="14"/>
    </row>
    <row r="60" spans="2:12" x14ac:dyDescent="0.35">
      <c r="B60" s="14"/>
      <c r="C60" s="14"/>
      <c r="D60" s="14"/>
      <c r="E60" s="14"/>
      <c r="F60" s="14"/>
      <c r="G60" s="14"/>
      <c r="H60" s="14"/>
      <c r="I60" s="14"/>
      <c r="J60" s="14"/>
      <c r="K60" s="14"/>
      <c r="L60" s="14"/>
    </row>
    <row r="61" spans="2:12" x14ac:dyDescent="0.35">
      <c r="B61" s="14"/>
      <c r="C61" s="14"/>
      <c r="D61" s="14"/>
      <c r="E61" s="14"/>
      <c r="F61" s="14"/>
      <c r="G61" s="14"/>
      <c r="H61" s="14"/>
      <c r="I61" s="14"/>
      <c r="J61" s="14"/>
      <c r="K61" s="14"/>
      <c r="L61" s="14"/>
    </row>
    <row r="62" spans="2:12" x14ac:dyDescent="0.35">
      <c r="B62" s="14"/>
      <c r="C62" s="14"/>
      <c r="D62" s="14"/>
      <c r="E62" s="14"/>
      <c r="F62" s="14"/>
      <c r="G62" s="14"/>
      <c r="H62" s="14"/>
      <c r="I62" s="14"/>
      <c r="J62" s="14"/>
      <c r="K62" s="14"/>
      <c r="L62" s="14"/>
    </row>
    <row r="63" spans="2:12" x14ac:dyDescent="0.35">
      <c r="B63" s="14"/>
      <c r="C63" s="14"/>
      <c r="D63" s="14"/>
      <c r="E63" s="14"/>
      <c r="F63" s="14"/>
      <c r="G63" s="14"/>
      <c r="H63" s="14"/>
      <c r="I63" s="14"/>
      <c r="J63" s="14"/>
      <c r="K63" s="14"/>
      <c r="L63" s="14"/>
    </row>
    <row r="64" spans="2:12" x14ac:dyDescent="0.35">
      <c r="B64" s="14"/>
      <c r="C64" s="14"/>
      <c r="D64" s="14"/>
      <c r="E64" s="14"/>
      <c r="F64" s="14"/>
      <c r="G64" s="14"/>
      <c r="H64" s="14"/>
      <c r="I64" s="14"/>
      <c r="J64" s="14"/>
      <c r="K64" s="14"/>
      <c r="L64" s="14"/>
    </row>
    <row r="65" spans="2:12" x14ac:dyDescent="0.35">
      <c r="B65" s="14"/>
      <c r="C65" s="14"/>
      <c r="D65" s="14"/>
      <c r="E65" s="14"/>
      <c r="F65" s="14"/>
      <c r="G65" s="14"/>
      <c r="H65" s="14"/>
      <c r="I65" s="14"/>
      <c r="J65" s="14"/>
      <c r="K65" s="14"/>
      <c r="L65" s="14"/>
    </row>
    <row r="66" spans="2:12" x14ac:dyDescent="0.35">
      <c r="B66" s="14"/>
      <c r="C66" s="14"/>
      <c r="D66" s="14"/>
      <c r="E66" s="14"/>
      <c r="F66" s="14"/>
      <c r="G66" s="14"/>
      <c r="H66" s="14"/>
      <c r="I66" s="14"/>
      <c r="J66" s="14"/>
      <c r="K66" s="14"/>
      <c r="L66" s="14"/>
    </row>
    <row r="67" spans="2:12" x14ac:dyDescent="0.35">
      <c r="B67" s="14"/>
      <c r="C67" s="14"/>
      <c r="D67" s="14"/>
      <c r="E67" s="14"/>
      <c r="F67" s="14"/>
      <c r="G67" s="14"/>
      <c r="H67" s="14"/>
      <c r="I67" s="14"/>
      <c r="J67" s="14"/>
      <c r="K67" s="14"/>
      <c r="L67" s="14"/>
    </row>
    <row r="68" spans="2:12" x14ac:dyDescent="0.35">
      <c r="B68" s="14"/>
      <c r="C68" s="14"/>
      <c r="D68" s="14"/>
      <c r="E68" s="14"/>
      <c r="F68" s="14"/>
      <c r="G68" s="14"/>
      <c r="H68" s="14"/>
      <c r="I68" s="14"/>
      <c r="J68" s="14"/>
      <c r="K68" s="14"/>
      <c r="L68" s="14"/>
    </row>
    <row r="69" spans="2:12" x14ac:dyDescent="0.35">
      <c r="B69" s="14"/>
      <c r="C69" s="14"/>
      <c r="D69" s="14"/>
      <c r="E69" s="14"/>
      <c r="F69" s="14"/>
      <c r="G69" s="14"/>
      <c r="H69" s="14"/>
      <c r="I69" s="14"/>
      <c r="J69" s="14"/>
      <c r="K69" s="14"/>
      <c r="L69" s="14"/>
    </row>
    <row r="70" spans="2:12" x14ac:dyDescent="0.35">
      <c r="B70" s="14"/>
      <c r="C70" s="14"/>
      <c r="D70" s="14"/>
      <c r="E70" s="14"/>
      <c r="F70" s="14"/>
      <c r="G70" s="14"/>
      <c r="H70" s="14"/>
      <c r="I70" s="14"/>
      <c r="J70" s="14"/>
      <c r="K70" s="14"/>
      <c r="L70" s="14"/>
    </row>
    <row r="71" spans="2:12" x14ac:dyDescent="0.35">
      <c r="B71" s="14"/>
      <c r="C71" s="14"/>
      <c r="D71" s="14"/>
      <c r="E71" s="14"/>
      <c r="F71" s="14"/>
      <c r="G71" s="14"/>
      <c r="H71" s="14"/>
      <c r="I71" s="14"/>
      <c r="J71" s="14"/>
      <c r="K71" s="14"/>
      <c r="L71" s="14"/>
    </row>
    <row r="72" spans="2:12" x14ac:dyDescent="0.35">
      <c r="B72" s="14"/>
      <c r="C72" s="14"/>
      <c r="D72" s="14"/>
      <c r="E72" s="14"/>
      <c r="F72" s="14"/>
      <c r="G72" s="14"/>
      <c r="H72" s="14"/>
      <c r="I72" s="14"/>
      <c r="J72" s="14"/>
      <c r="K72" s="14"/>
      <c r="L72" s="14"/>
    </row>
    <row r="73" spans="2:12" x14ac:dyDescent="0.35">
      <c r="B73" s="14"/>
      <c r="C73" s="14"/>
      <c r="D73" s="14"/>
      <c r="E73" s="14"/>
      <c r="F73" s="14"/>
      <c r="G73" s="14"/>
      <c r="H73" s="14"/>
      <c r="I73" s="14"/>
      <c r="J73" s="14"/>
      <c r="K73" s="14"/>
      <c r="L73" s="14"/>
    </row>
    <row r="74" spans="2:12" x14ac:dyDescent="0.35">
      <c r="B74" s="14"/>
      <c r="C74" s="14"/>
      <c r="D74" s="14"/>
      <c r="E74" s="14"/>
      <c r="F74" s="14"/>
      <c r="G74" s="14"/>
      <c r="H74" s="14"/>
      <c r="I74" s="14"/>
      <c r="J74" s="14"/>
      <c r="K74" s="14"/>
      <c r="L74" s="14"/>
    </row>
    <row r="75" spans="2:12" x14ac:dyDescent="0.35">
      <c r="B75" s="14"/>
      <c r="C75" s="14"/>
      <c r="D75" s="14"/>
      <c r="E75" s="14"/>
      <c r="F75" s="14"/>
      <c r="G75" s="14"/>
      <c r="H75" s="14"/>
      <c r="I75" s="14"/>
      <c r="J75" s="14"/>
      <c r="K75" s="14"/>
      <c r="L75" s="14"/>
    </row>
    <row r="76" spans="2:12" x14ac:dyDescent="0.35">
      <c r="B76" s="14"/>
      <c r="C76" s="14"/>
      <c r="D76" s="14"/>
      <c r="E76" s="14"/>
      <c r="F76" s="14"/>
      <c r="G76" s="14"/>
      <c r="H76" s="14"/>
      <c r="I76" s="14"/>
      <c r="J76" s="14"/>
      <c r="K76" s="14"/>
      <c r="L76" s="14"/>
    </row>
    <row r="77" spans="2:12" x14ac:dyDescent="0.35">
      <c r="B77" s="14"/>
      <c r="C77" s="14"/>
      <c r="D77" s="14"/>
      <c r="E77" s="14"/>
      <c r="F77" s="14"/>
      <c r="G77" s="14"/>
      <c r="H77" s="14"/>
      <c r="I77" s="14"/>
      <c r="J77" s="14"/>
      <c r="K77" s="14"/>
      <c r="L77" s="14"/>
    </row>
    <row r="78" spans="2:12" x14ac:dyDescent="0.35">
      <c r="B78" s="14"/>
      <c r="C78" s="14"/>
      <c r="D78" s="14"/>
      <c r="E78" s="14"/>
      <c r="F78" s="14"/>
      <c r="G78" s="14"/>
      <c r="H78" s="14"/>
      <c r="I78" s="14"/>
      <c r="J78" s="14"/>
      <c r="K78" s="14"/>
      <c r="L78" s="14"/>
    </row>
    <row r="79" spans="2:12" x14ac:dyDescent="0.35">
      <c r="B79" s="14"/>
      <c r="C79" s="14"/>
      <c r="D79" s="14"/>
      <c r="E79" s="14"/>
      <c r="F79" s="14"/>
      <c r="G79" s="14"/>
      <c r="H79" s="14"/>
      <c r="I79" s="14"/>
      <c r="J79" s="14"/>
      <c r="K79" s="14"/>
      <c r="L79" s="14"/>
    </row>
    <row r="80" spans="2:12" x14ac:dyDescent="0.35">
      <c r="B80" s="14"/>
      <c r="C80" s="14"/>
      <c r="D80" s="14"/>
      <c r="E80" s="14"/>
      <c r="F80" s="14"/>
      <c r="G80" s="14"/>
      <c r="H80" s="14"/>
      <c r="I80" s="14"/>
      <c r="J80" s="14"/>
      <c r="K80" s="14"/>
      <c r="L80" s="14"/>
    </row>
    <row r="81" spans="2:12" x14ac:dyDescent="0.35">
      <c r="B81" s="14"/>
      <c r="C81" s="14"/>
      <c r="D81" s="14"/>
      <c r="E81" s="14"/>
      <c r="F81" s="14"/>
      <c r="G81" s="14"/>
      <c r="H81" s="14"/>
      <c r="I81" s="14"/>
      <c r="J81" s="14"/>
      <c r="K81" s="14"/>
      <c r="L81" s="14"/>
    </row>
    <row r="82" spans="2:12" x14ac:dyDescent="0.35">
      <c r="B82" s="14"/>
      <c r="C82" s="14"/>
      <c r="D82" s="14"/>
      <c r="E82" s="14"/>
      <c r="F82" s="14"/>
      <c r="G82" s="14"/>
      <c r="H82" s="14"/>
      <c r="I82" s="14"/>
      <c r="J82" s="14"/>
      <c r="K82" s="14"/>
      <c r="L82" s="14"/>
    </row>
    <row r="83" spans="2:12" x14ac:dyDescent="0.35">
      <c r="B83" s="14"/>
      <c r="C83" s="14"/>
      <c r="D83" s="14"/>
      <c r="E83" s="14"/>
      <c r="F83" s="14"/>
      <c r="G83" s="14"/>
      <c r="H83" s="14"/>
      <c r="I83" s="14"/>
      <c r="J83" s="14"/>
      <c r="K83" s="14"/>
      <c r="L83" s="14"/>
    </row>
    <row r="84" spans="2:12" x14ac:dyDescent="0.35">
      <c r="B84" s="14"/>
      <c r="C84" s="14"/>
      <c r="D84" s="14"/>
      <c r="E84" s="14"/>
      <c r="F84" s="14"/>
      <c r="G84" s="14"/>
      <c r="H84" s="14"/>
      <c r="I84" s="14"/>
      <c r="J84" s="14"/>
      <c r="K84" s="14"/>
      <c r="L84" s="14"/>
    </row>
    <row r="85" spans="2:12" x14ac:dyDescent="0.35">
      <c r="B85" s="14"/>
      <c r="C85" s="14"/>
      <c r="D85" s="14"/>
      <c r="E85" s="14"/>
      <c r="F85" s="14"/>
      <c r="G85" s="14"/>
      <c r="H85" s="14"/>
      <c r="I85" s="14"/>
      <c r="J85" s="14"/>
      <c r="K85" s="14"/>
      <c r="L85" s="14"/>
    </row>
    <row r="86" spans="2:12" x14ac:dyDescent="0.35">
      <c r="B86" s="14"/>
      <c r="C86" s="14"/>
      <c r="D86" s="14"/>
      <c r="E86" s="14"/>
      <c r="F86" s="14"/>
      <c r="G86" s="14"/>
      <c r="H86" s="14"/>
      <c r="I86" s="14"/>
      <c r="J86" s="14"/>
      <c r="K86" s="14"/>
      <c r="L86" s="14"/>
    </row>
    <row r="87" spans="2:12" x14ac:dyDescent="0.35">
      <c r="B87" s="14"/>
      <c r="C87" s="14"/>
      <c r="D87" s="14"/>
      <c r="E87" s="14"/>
      <c r="F87" s="14"/>
      <c r="G87" s="14"/>
      <c r="H87" s="14"/>
      <c r="I87" s="14"/>
      <c r="J87" s="14"/>
      <c r="K87" s="14"/>
      <c r="L87" s="14"/>
    </row>
    <row r="88" spans="2:12" x14ac:dyDescent="0.35">
      <c r="B88" s="14"/>
      <c r="C88" s="14"/>
      <c r="D88" s="14"/>
      <c r="E88" s="14"/>
      <c r="F88" s="14"/>
      <c r="G88" s="14"/>
      <c r="H88" s="14"/>
      <c r="I88" s="14"/>
      <c r="J88" s="14"/>
      <c r="K88" s="14"/>
      <c r="L88" s="14"/>
    </row>
    <row r="89" spans="2:12" x14ac:dyDescent="0.35">
      <c r="B89" s="14"/>
      <c r="C89" s="14"/>
      <c r="D89" s="14"/>
      <c r="E89" s="14"/>
      <c r="F89" s="14"/>
      <c r="G89" s="14"/>
      <c r="H89" s="14"/>
      <c r="I89" s="14"/>
      <c r="J89" s="14"/>
      <c r="K89" s="14"/>
      <c r="L89" s="14"/>
    </row>
    <row r="90" spans="2:12" x14ac:dyDescent="0.35">
      <c r="B90" s="14"/>
      <c r="C90" s="14"/>
      <c r="D90" s="14"/>
      <c r="E90" s="14"/>
      <c r="F90" s="14"/>
      <c r="G90" s="14"/>
      <c r="H90" s="14"/>
      <c r="I90" s="14"/>
      <c r="J90" s="14"/>
      <c r="K90" s="14"/>
      <c r="L90" s="14"/>
    </row>
    <row r="91" spans="2:12" x14ac:dyDescent="0.35">
      <c r="B91" s="14"/>
      <c r="C91" s="14"/>
      <c r="D91" s="14"/>
      <c r="E91" s="14"/>
      <c r="F91" s="14"/>
      <c r="G91" s="14"/>
      <c r="H91" s="14"/>
      <c r="I91" s="14"/>
      <c r="J91" s="14"/>
      <c r="K91" s="14"/>
      <c r="L91" s="14"/>
    </row>
    <row r="92" spans="2:12" x14ac:dyDescent="0.35">
      <c r="B92" s="14"/>
      <c r="C92" s="14"/>
      <c r="D92" s="14"/>
      <c r="E92" s="14"/>
      <c r="F92" s="14"/>
      <c r="G92" s="14"/>
      <c r="H92" s="14"/>
      <c r="I92" s="14"/>
      <c r="J92" s="14"/>
      <c r="K92" s="14"/>
      <c r="L92" s="14"/>
    </row>
    <row r="93" spans="2:12" x14ac:dyDescent="0.35">
      <c r="B93" s="14"/>
      <c r="C93" s="14"/>
      <c r="D93" s="14"/>
      <c r="E93" s="14"/>
      <c r="F93" s="14"/>
      <c r="G93" s="14"/>
      <c r="H93" s="14"/>
      <c r="I93" s="14"/>
      <c r="J93" s="14"/>
      <c r="K93" s="14"/>
      <c r="L93" s="14"/>
    </row>
    <row r="94" spans="2:12" x14ac:dyDescent="0.35">
      <c r="B94" s="14"/>
      <c r="C94" s="14"/>
      <c r="D94" s="14"/>
      <c r="E94" s="14"/>
      <c r="F94" s="14"/>
      <c r="G94" s="14"/>
      <c r="H94" s="14"/>
      <c r="I94" s="14"/>
      <c r="J94" s="14"/>
      <c r="K94" s="14"/>
      <c r="L94" s="14"/>
    </row>
    <row r="95" spans="2:12" x14ac:dyDescent="0.35">
      <c r="B95" s="14"/>
      <c r="C95" s="14"/>
      <c r="D95" s="14"/>
      <c r="E95" s="14"/>
      <c r="F95" s="14"/>
      <c r="G95" s="14"/>
      <c r="H95" s="14"/>
      <c r="I95" s="14"/>
      <c r="J95" s="14"/>
      <c r="K95" s="14"/>
      <c r="L95" s="14"/>
    </row>
    <row r="96" spans="2:12" x14ac:dyDescent="0.35">
      <c r="B96" s="14"/>
      <c r="C96" s="14"/>
      <c r="D96" s="14"/>
      <c r="E96" s="14"/>
      <c r="F96" s="14"/>
      <c r="G96" s="14"/>
      <c r="H96" s="14"/>
      <c r="I96" s="14"/>
      <c r="J96" s="14"/>
      <c r="K96" s="14"/>
      <c r="L96" s="14"/>
    </row>
    <row r="97" spans="2:12" x14ac:dyDescent="0.35">
      <c r="B97" s="14"/>
      <c r="C97" s="14"/>
      <c r="D97" s="14"/>
      <c r="E97" s="14"/>
      <c r="F97" s="14"/>
      <c r="G97" s="14"/>
      <c r="H97" s="14"/>
      <c r="I97" s="14"/>
      <c r="J97" s="14"/>
      <c r="K97" s="14"/>
      <c r="L97" s="14"/>
    </row>
    <row r="98" spans="2:12" x14ac:dyDescent="0.35">
      <c r="B98" s="14"/>
      <c r="C98" s="14"/>
      <c r="D98" s="14"/>
      <c r="E98" s="14"/>
      <c r="F98" s="14"/>
      <c r="G98" s="14"/>
      <c r="H98" s="14"/>
      <c r="I98" s="14"/>
      <c r="J98" s="14"/>
      <c r="K98" s="14"/>
      <c r="L98" s="14"/>
    </row>
    <row r="99" spans="2:12" x14ac:dyDescent="0.35">
      <c r="B99" s="14"/>
      <c r="C99" s="14"/>
      <c r="D99" s="14"/>
      <c r="E99" s="14"/>
      <c r="F99" s="14"/>
      <c r="G99" s="14"/>
      <c r="H99" s="14"/>
      <c r="I99" s="14"/>
      <c r="J99" s="14"/>
      <c r="K99" s="14"/>
      <c r="L99" s="14"/>
    </row>
    <row r="100" spans="2:12" x14ac:dyDescent="0.35">
      <c r="B100" s="14"/>
      <c r="C100" s="14"/>
      <c r="D100" s="14"/>
      <c r="E100" s="14"/>
      <c r="F100" s="14"/>
      <c r="G100" s="14"/>
      <c r="H100" s="14"/>
      <c r="I100" s="14"/>
      <c r="J100" s="14"/>
      <c r="K100" s="14"/>
      <c r="L100" s="14"/>
    </row>
    <row r="101" spans="2:12" x14ac:dyDescent="0.35">
      <c r="B101" s="14"/>
      <c r="C101" s="14"/>
      <c r="D101" s="14"/>
      <c r="E101" s="14"/>
      <c r="F101" s="14"/>
      <c r="G101" s="14"/>
      <c r="H101" s="14"/>
      <c r="I101" s="14"/>
      <c r="J101" s="14"/>
      <c r="K101" s="14"/>
      <c r="L101" s="14"/>
    </row>
    <row r="102" spans="2:12" x14ac:dyDescent="0.35">
      <c r="B102" s="14"/>
      <c r="C102" s="14"/>
      <c r="D102" s="14"/>
      <c r="E102" s="14"/>
      <c r="F102" s="14"/>
      <c r="G102" s="14"/>
      <c r="H102" s="14"/>
      <c r="I102" s="14"/>
      <c r="J102" s="14"/>
      <c r="K102" s="14"/>
      <c r="L102" s="14"/>
    </row>
    <row r="103" spans="2:12" x14ac:dyDescent="0.35">
      <c r="B103" s="14"/>
      <c r="C103" s="14"/>
      <c r="D103" s="14"/>
      <c r="E103" s="14"/>
      <c r="F103" s="14"/>
      <c r="G103" s="14"/>
      <c r="H103" s="14"/>
      <c r="I103" s="14"/>
      <c r="J103" s="14"/>
      <c r="K103" s="14"/>
      <c r="L103" s="14"/>
    </row>
    <row r="104" spans="2:12" x14ac:dyDescent="0.35">
      <c r="B104" s="14"/>
      <c r="C104" s="14"/>
      <c r="D104" s="14"/>
      <c r="E104" s="14"/>
      <c r="F104" s="14"/>
      <c r="G104" s="14"/>
      <c r="H104" s="14"/>
      <c r="I104" s="14"/>
      <c r="J104" s="14"/>
      <c r="K104" s="14"/>
      <c r="L104" s="14"/>
    </row>
    <row r="105" spans="2:12" x14ac:dyDescent="0.35">
      <c r="B105" s="14"/>
      <c r="C105" s="14"/>
      <c r="D105" s="14"/>
      <c r="E105" s="14"/>
      <c r="F105" s="14"/>
      <c r="G105" s="14"/>
      <c r="H105" s="14"/>
      <c r="I105" s="14"/>
      <c r="J105" s="14"/>
      <c r="K105" s="14"/>
      <c r="L105" s="14"/>
    </row>
    <row r="106" spans="2:12" x14ac:dyDescent="0.35">
      <c r="B106" s="14"/>
      <c r="C106" s="14"/>
      <c r="D106" s="14"/>
      <c r="E106" s="14"/>
      <c r="F106" s="14"/>
      <c r="G106" s="14"/>
      <c r="H106" s="14"/>
      <c r="I106" s="14"/>
      <c r="J106" s="14"/>
      <c r="K106" s="14"/>
      <c r="L106" s="14"/>
    </row>
    <row r="107" spans="2:12" x14ac:dyDescent="0.35">
      <c r="B107" s="14"/>
      <c r="C107" s="14"/>
      <c r="D107" s="14"/>
      <c r="E107" s="14"/>
      <c r="F107" s="14"/>
      <c r="G107" s="14"/>
      <c r="H107" s="14"/>
      <c r="I107" s="14"/>
      <c r="J107" s="14"/>
      <c r="K107" s="14"/>
      <c r="L107" s="14"/>
    </row>
    <row r="108" spans="2:12" x14ac:dyDescent="0.35">
      <c r="B108" s="14"/>
      <c r="C108" s="14"/>
      <c r="D108" s="14"/>
      <c r="E108" s="14"/>
      <c r="F108" s="14"/>
      <c r="G108" s="14"/>
      <c r="H108" s="14"/>
      <c r="I108" s="14"/>
      <c r="J108" s="14"/>
      <c r="K108" s="14"/>
      <c r="L108" s="14"/>
    </row>
    <row r="109" spans="2:12" x14ac:dyDescent="0.35">
      <c r="B109" s="14"/>
      <c r="C109" s="14"/>
      <c r="D109" s="14"/>
      <c r="E109" s="14"/>
      <c r="F109" s="14"/>
      <c r="G109" s="14"/>
      <c r="H109" s="14"/>
      <c r="I109" s="14"/>
      <c r="J109" s="14"/>
      <c r="K109" s="14"/>
      <c r="L109" s="14"/>
    </row>
    <row r="110" spans="2:12" x14ac:dyDescent="0.35">
      <c r="B110" s="14"/>
      <c r="C110" s="14"/>
      <c r="D110" s="14"/>
      <c r="E110" s="14"/>
      <c r="F110" s="14"/>
      <c r="G110" s="14"/>
      <c r="H110" s="14"/>
      <c r="I110" s="14"/>
      <c r="J110" s="14"/>
      <c r="K110" s="14"/>
      <c r="L110" s="14"/>
    </row>
    <row r="111" spans="2:12" x14ac:dyDescent="0.35">
      <c r="B111" s="14"/>
      <c r="C111" s="14"/>
      <c r="D111" s="14"/>
      <c r="E111" s="14"/>
      <c r="F111" s="14"/>
      <c r="G111" s="14"/>
      <c r="H111" s="14"/>
      <c r="I111" s="14"/>
      <c r="J111" s="14"/>
      <c r="K111" s="14"/>
      <c r="L111" s="14"/>
    </row>
    <row r="112" spans="2:12" x14ac:dyDescent="0.35">
      <c r="B112" s="14"/>
      <c r="C112" s="14"/>
      <c r="D112" s="14"/>
      <c r="E112" s="14"/>
      <c r="F112" s="14"/>
      <c r="G112" s="14"/>
      <c r="H112" s="14"/>
      <c r="I112" s="14"/>
      <c r="J112" s="14"/>
      <c r="K112" s="14"/>
      <c r="L112" s="14"/>
    </row>
    <row r="113" spans="2:12" x14ac:dyDescent="0.35">
      <c r="B113" s="14"/>
      <c r="C113" s="14"/>
      <c r="D113" s="14"/>
      <c r="E113" s="14"/>
      <c r="F113" s="14"/>
      <c r="G113" s="14"/>
      <c r="H113" s="14"/>
      <c r="I113" s="14"/>
      <c r="J113" s="14"/>
      <c r="K113" s="14"/>
      <c r="L113" s="14"/>
    </row>
    <row r="114" spans="2:12" x14ac:dyDescent="0.35">
      <c r="B114" s="14"/>
      <c r="C114" s="14"/>
      <c r="D114" s="14"/>
      <c r="E114" s="14"/>
      <c r="F114" s="14"/>
      <c r="G114" s="14"/>
      <c r="H114" s="14"/>
      <c r="I114" s="14"/>
      <c r="J114" s="14"/>
      <c r="K114" s="14"/>
      <c r="L114" s="14"/>
    </row>
    <row r="115" spans="2:12" x14ac:dyDescent="0.35">
      <c r="B115" s="14"/>
      <c r="C115" s="14"/>
      <c r="D115" s="14"/>
      <c r="E115" s="14"/>
      <c r="F115" s="14"/>
      <c r="G115" s="14"/>
      <c r="H115" s="14"/>
      <c r="I115" s="14"/>
      <c r="J115" s="14"/>
      <c r="K115" s="14"/>
      <c r="L115" s="14"/>
    </row>
    <row r="116" spans="2:12" x14ac:dyDescent="0.35">
      <c r="B116" s="14"/>
      <c r="C116" s="14"/>
      <c r="D116" s="14"/>
      <c r="E116" s="14"/>
      <c r="F116" s="14"/>
      <c r="G116" s="14"/>
      <c r="H116" s="14"/>
      <c r="I116" s="14"/>
      <c r="J116" s="14"/>
      <c r="K116" s="14"/>
      <c r="L116" s="14"/>
    </row>
    <row r="117" spans="2:12" x14ac:dyDescent="0.35">
      <c r="B117" s="14"/>
      <c r="C117" s="14"/>
      <c r="D117" s="14"/>
      <c r="E117" s="14"/>
      <c r="F117" s="14"/>
      <c r="G117" s="14"/>
      <c r="H117" s="14"/>
      <c r="I117" s="14"/>
      <c r="J117" s="14"/>
      <c r="K117" s="14"/>
      <c r="L117" s="14"/>
    </row>
    <row r="118" spans="2:12" x14ac:dyDescent="0.35">
      <c r="B118" s="14"/>
      <c r="C118" s="14"/>
      <c r="D118" s="14"/>
      <c r="E118" s="14"/>
      <c r="F118" s="14"/>
      <c r="G118" s="14"/>
      <c r="H118" s="14"/>
      <c r="I118" s="14"/>
      <c r="J118" s="14"/>
      <c r="K118" s="14"/>
      <c r="L118" s="14"/>
    </row>
    <row r="119" spans="2:12" x14ac:dyDescent="0.35">
      <c r="B119" s="14"/>
      <c r="C119" s="14"/>
      <c r="D119" s="14"/>
      <c r="E119" s="14"/>
      <c r="F119" s="14"/>
      <c r="G119" s="14"/>
      <c r="H119" s="14"/>
      <c r="I119" s="14"/>
      <c r="J119" s="14"/>
      <c r="K119" s="14"/>
      <c r="L119" s="14"/>
    </row>
    <row r="120" spans="2:12" x14ac:dyDescent="0.35">
      <c r="B120" s="14"/>
      <c r="C120" s="14"/>
      <c r="D120" s="14"/>
      <c r="E120" s="14"/>
      <c r="F120" s="14"/>
      <c r="G120" s="14"/>
      <c r="H120" s="14"/>
      <c r="I120" s="14"/>
      <c r="J120" s="14"/>
      <c r="K120" s="14"/>
      <c r="L120" s="14"/>
    </row>
    <row r="121" spans="2:12" x14ac:dyDescent="0.35">
      <c r="B121" s="14"/>
      <c r="C121" s="14"/>
      <c r="D121" s="14"/>
      <c r="E121" s="14"/>
      <c r="F121" s="14"/>
      <c r="G121" s="14"/>
      <c r="H121" s="14"/>
      <c r="I121" s="14"/>
      <c r="J121" s="14"/>
      <c r="K121" s="14"/>
      <c r="L121" s="14"/>
    </row>
    <row r="122" spans="2:12" x14ac:dyDescent="0.35">
      <c r="B122" s="14"/>
      <c r="C122" s="14"/>
      <c r="D122" s="14"/>
      <c r="E122" s="14"/>
      <c r="F122" s="14"/>
      <c r="G122" s="14"/>
      <c r="H122" s="14"/>
      <c r="I122" s="14"/>
      <c r="J122" s="14"/>
      <c r="K122" s="14"/>
      <c r="L122" s="14"/>
    </row>
    <row r="123" spans="2:12" x14ac:dyDescent="0.35">
      <c r="B123" s="14"/>
      <c r="C123" s="14"/>
      <c r="D123" s="14"/>
      <c r="E123" s="14"/>
      <c r="F123" s="14"/>
      <c r="G123" s="14"/>
      <c r="H123" s="14"/>
      <c r="I123" s="14"/>
      <c r="J123" s="14"/>
      <c r="K123" s="14"/>
      <c r="L123" s="14"/>
    </row>
    <row r="124" spans="2:12" x14ac:dyDescent="0.35">
      <c r="B124" s="14"/>
      <c r="C124" s="14"/>
      <c r="D124" s="14"/>
      <c r="E124" s="14"/>
      <c r="F124" s="14"/>
      <c r="G124" s="14"/>
      <c r="H124" s="14"/>
      <c r="I124" s="14"/>
      <c r="J124" s="14"/>
      <c r="K124" s="14"/>
      <c r="L124" s="14"/>
    </row>
    <row r="125" spans="2:12" x14ac:dyDescent="0.35">
      <c r="B125" s="14"/>
      <c r="C125" s="14"/>
      <c r="D125" s="14"/>
      <c r="E125" s="14"/>
      <c r="F125" s="14"/>
      <c r="G125" s="14"/>
      <c r="H125" s="14"/>
      <c r="I125" s="14"/>
      <c r="J125" s="14"/>
      <c r="K125" s="14"/>
      <c r="L125" s="14"/>
    </row>
    <row r="126" spans="2:12" x14ac:dyDescent="0.35">
      <c r="B126" s="14"/>
      <c r="C126" s="14"/>
      <c r="D126" s="14"/>
      <c r="E126" s="14"/>
      <c r="F126" s="14"/>
      <c r="G126" s="14"/>
      <c r="H126" s="14"/>
      <c r="I126" s="14"/>
      <c r="J126" s="14"/>
      <c r="K126" s="14"/>
      <c r="L126" s="14"/>
    </row>
    <row r="127" spans="2:12" x14ac:dyDescent="0.35">
      <c r="B127" s="14"/>
      <c r="C127" s="14"/>
      <c r="D127" s="14"/>
      <c r="E127" s="14"/>
      <c r="F127" s="14"/>
      <c r="G127" s="14"/>
      <c r="H127" s="14"/>
      <c r="I127" s="14"/>
      <c r="J127" s="14"/>
      <c r="K127" s="14"/>
      <c r="L127" s="14"/>
    </row>
    <row r="128" spans="2:12" x14ac:dyDescent="0.35">
      <c r="B128" s="14"/>
      <c r="C128" s="14"/>
      <c r="D128" s="14"/>
      <c r="E128" s="14"/>
      <c r="F128" s="14"/>
      <c r="G128" s="14"/>
      <c r="H128" s="14"/>
      <c r="I128" s="14"/>
      <c r="J128" s="14"/>
      <c r="K128" s="14"/>
      <c r="L128" s="14"/>
    </row>
    <row r="129" spans="2:12" x14ac:dyDescent="0.35">
      <c r="B129" s="14"/>
      <c r="C129" s="14"/>
      <c r="D129" s="14"/>
      <c r="E129" s="14"/>
      <c r="F129" s="14"/>
      <c r="G129" s="14"/>
      <c r="H129" s="14"/>
      <c r="I129" s="14"/>
      <c r="J129" s="14"/>
      <c r="K129" s="14"/>
      <c r="L129" s="14"/>
    </row>
    <row r="130" spans="2:12" x14ac:dyDescent="0.35">
      <c r="B130" s="14"/>
      <c r="C130" s="14"/>
      <c r="D130" s="14"/>
      <c r="E130" s="14"/>
      <c r="F130" s="14"/>
      <c r="G130" s="14"/>
      <c r="H130" s="14"/>
      <c r="I130" s="14"/>
      <c r="J130" s="14"/>
      <c r="K130" s="14"/>
      <c r="L130" s="14"/>
    </row>
    <row r="131" spans="2:12" x14ac:dyDescent="0.35">
      <c r="B131" s="14"/>
      <c r="C131" s="14"/>
      <c r="D131" s="14"/>
      <c r="E131" s="14"/>
      <c r="F131" s="14"/>
      <c r="G131" s="14"/>
      <c r="H131" s="14"/>
      <c r="I131" s="14"/>
      <c r="J131" s="14"/>
      <c r="K131" s="14"/>
      <c r="L131" s="14"/>
    </row>
    <row r="132" spans="2:12" x14ac:dyDescent="0.35">
      <c r="B132" s="14"/>
      <c r="C132" s="14"/>
      <c r="D132" s="14"/>
      <c r="E132" s="14"/>
      <c r="F132" s="14"/>
      <c r="G132" s="14"/>
      <c r="H132" s="14"/>
      <c r="I132" s="14"/>
      <c r="J132" s="14"/>
      <c r="K132" s="14"/>
      <c r="L132" s="14"/>
    </row>
    <row r="133" spans="2:12" x14ac:dyDescent="0.35">
      <c r="B133" s="14"/>
      <c r="C133" s="14"/>
      <c r="D133" s="14"/>
      <c r="E133" s="14"/>
      <c r="F133" s="14"/>
      <c r="G133" s="14"/>
      <c r="H133" s="14"/>
      <c r="I133" s="14"/>
      <c r="J133" s="14"/>
      <c r="K133" s="14"/>
      <c r="L133" s="14"/>
    </row>
    <row r="134" spans="2:12" x14ac:dyDescent="0.35">
      <c r="B134" s="14"/>
      <c r="C134" s="14"/>
      <c r="D134" s="14"/>
      <c r="E134" s="14"/>
      <c r="F134" s="14"/>
      <c r="G134" s="14"/>
      <c r="H134" s="14"/>
      <c r="I134" s="14"/>
      <c r="J134" s="14"/>
      <c r="K134" s="14"/>
      <c r="L134" s="14"/>
    </row>
    <row r="135" spans="2:12" x14ac:dyDescent="0.35">
      <c r="B135" s="14"/>
      <c r="C135" s="14"/>
      <c r="D135" s="14"/>
      <c r="E135" s="14"/>
      <c r="F135" s="14"/>
      <c r="G135" s="14"/>
      <c r="H135" s="14"/>
      <c r="I135" s="14"/>
      <c r="J135" s="14"/>
      <c r="K135" s="14"/>
      <c r="L135" s="14"/>
    </row>
    <row r="136" spans="2:12" x14ac:dyDescent="0.35">
      <c r="B136" s="14"/>
      <c r="C136" s="14"/>
      <c r="D136" s="14"/>
      <c r="E136" s="14"/>
      <c r="F136" s="14"/>
      <c r="G136" s="14"/>
      <c r="H136" s="14"/>
      <c r="I136" s="14"/>
      <c r="J136" s="14"/>
      <c r="K136" s="14"/>
      <c r="L136" s="14"/>
    </row>
    <row r="137" spans="2:12" x14ac:dyDescent="0.35">
      <c r="B137" s="14"/>
      <c r="C137" s="14"/>
      <c r="D137" s="14"/>
      <c r="E137" s="14"/>
      <c r="F137" s="14"/>
      <c r="G137" s="14"/>
      <c r="H137" s="14"/>
      <c r="I137" s="14"/>
      <c r="J137" s="14"/>
      <c r="K137" s="14"/>
      <c r="L137" s="14"/>
    </row>
    <row r="138" spans="2:12" x14ac:dyDescent="0.35">
      <c r="B138" s="14"/>
      <c r="C138" s="14"/>
      <c r="D138" s="14"/>
      <c r="E138" s="14"/>
      <c r="F138" s="14"/>
      <c r="G138" s="14"/>
      <c r="H138" s="14"/>
      <c r="I138" s="14"/>
      <c r="J138" s="14"/>
      <c r="K138" s="14"/>
      <c r="L138" s="14"/>
    </row>
    <row r="139" spans="2:12" x14ac:dyDescent="0.35">
      <c r="B139" s="14"/>
      <c r="C139" s="14"/>
      <c r="D139" s="14"/>
      <c r="E139" s="14"/>
      <c r="F139" s="14"/>
      <c r="G139" s="14"/>
      <c r="H139" s="14"/>
      <c r="I139" s="14"/>
      <c r="J139" s="14"/>
      <c r="K139" s="14"/>
      <c r="L139" s="14"/>
    </row>
    <row r="140" spans="2:12" x14ac:dyDescent="0.35">
      <c r="B140" s="14"/>
      <c r="C140" s="14"/>
      <c r="D140" s="14"/>
      <c r="E140" s="14"/>
      <c r="F140" s="14"/>
      <c r="G140" s="14"/>
      <c r="H140" s="14"/>
      <c r="I140" s="14"/>
      <c r="J140" s="14"/>
      <c r="K140" s="14"/>
      <c r="L140" s="14"/>
    </row>
    <row r="141" spans="2:12" x14ac:dyDescent="0.35">
      <c r="B141" s="14"/>
      <c r="C141" s="14"/>
      <c r="D141" s="14"/>
      <c r="E141" s="14"/>
      <c r="F141" s="14"/>
      <c r="G141" s="14"/>
      <c r="H141" s="14"/>
      <c r="I141" s="14"/>
      <c r="J141" s="14"/>
      <c r="K141" s="14"/>
      <c r="L141" s="14"/>
    </row>
    <row r="142" spans="2:12" x14ac:dyDescent="0.35">
      <c r="B142" s="14"/>
      <c r="C142" s="14"/>
      <c r="D142" s="14"/>
      <c r="E142" s="14"/>
      <c r="F142" s="14"/>
      <c r="G142" s="14"/>
      <c r="H142" s="14"/>
      <c r="I142" s="14"/>
      <c r="J142" s="14"/>
      <c r="K142" s="14"/>
      <c r="L142" s="14"/>
    </row>
    <row r="143" spans="2:12" x14ac:dyDescent="0.35">
      <c r="B143" s="14"/>
      <c r="C143" s="14"/>
      <c r="D143" s="14"/>
      <c r="E143" s="14"/>
      <c r="F143" s="14"/>
      <c r="G143" s="14"/>
      <c r="H143" s="14"/>
      <c r="I143" s="14"/>
      <c r="J143" s="14"/>
      <c r="K143" s="14"/>
      <c r="L143" s="14"/>
    </row>
    <row r="144" spans="2:12" x14ac:dyDescent="0.35">
      <c r="B144" s="14"/>
      <c r="C144" s="14"/>
      <c r="D144" s="14"/>
      <c r="E144" s="14"/>
      <c r="F144" s="14"/>
      <c r="G144" s="14"/>
      <c r="H144" s="14"/>
      <c r="I144" s="14"/>
      <c r="J144" s="14"/>
      <c r="K144" s="14"/>
      <c r="L144" s="14"/>
    </row>
    <row r="145" spans="2:12" x14ac:dyDescent="0.35">
      <c r="B145" s="14"/>
      <c r="C145" s="14"/>
      <c r="D145" s="14"/>
      <c r="E145" s="14"/>
      <c r="F145" s="14"/>
      <c r="G145" s="14"/>
      <c r="H145" s="14"/>
      <c r="I145" s="14"/>
      <c r="J145" s="14"/>
      <c r="K145" s="14"/>
      <c r="L145" s="14"/>
    </row>
    <row r="146" spans="2:12" x14ac:dyDescent="0.35">
      <c r="B146" s="14"/>
      <c r="C146" s="14"/>
      <c r="D146" s="14"/>
      <c r="E146" s="14"/>
      <c r="F146" s="14"/>
      <c r="G146" s="14"/>
      <c r="H146" s="14"/>
      <c r="I146" s="14"/>
      <c r="J146" s="14"/>
      <c r="K146" s="14"/>
      <c r="L146" s="14"/>
    </row>
    <row r="147" spans="2:12" x14ac:dyDescent="0.35">
      <c r="B147" s="14"/>
      <c r="C147" s="14"/>
      <c r="D147" s="14"/>
      <c r="E147" s="14"/>
      <c r="F147" s="14"/>
      <c r="G147" s="14"/>
      <c r="H147" s="14"/>
      <c r="I147" s="14"/>
      <c r="J147" s="14"/>
      <c r="K147" s="14"/>
      <c r="L147" s="14"/>
    </row>
    <row r="148" spans="2:12" x14ac:dyDescent="0.35">
      <c r="B148" s="14"/>
      <c r="C148" s="14"/>
      <c r="D148" s="14"/>
      <c r="E148" s="14"/>
      <c r="F148" s="14"/>
      <c r="G148" s="14"/>
      <c r="H148" s="14"/>
      <c r="I148" s="14"/>
      <c r="J148" s="14"/>
      <c r="K148" s="14"/>
      <c r="L148" s="14"/>
    </row>
    <row r="149" spans="2:12" x14ac:dyDescent="0.35">
      <c r="B149" s="14"/>
      <c r="C149" s="14"/>
      <c r="D149" s="14"/>
      <c r="E149" s="14"/>
      <c r="F149" s="14"/>
      <c r="G149" s="14"/>
      <c r="H149" s="14"/>
      <c r="I149" s="14"/>
      <c r="J149" s="14"/>
      <c r="K149" s="14"/>
      <c r="L149" s="14"/>
    </row>
    <row r="150" spans="2:12" x14ac:dyDescent="0.35">
      <c r="B150" s="14"/>
      <c r="C150" s="14"/>
      <c r="D150" s="14"/>
      <c r="E150" s="14"/>
      <c r="F150" s="14"/>
      <c r="G150" s="14"/>
      <c r="H150" s="14"/>
      <c r="I150" s="14"/>
      <c r="J150" s="14"/>
      <c r="K150" s="14"/>
      <c r="L150" s="14"/>
    </row>
    <row r="151" spans="2:12" x14ac:dyDescent="0.35">
      <c r="B151" s="14"/>
      <c r="C151" s="14"/>
      <c r="D151" s="14"/>
      <c r="E151" s="14"/>
      <c r="F151" s="14"/>
      <c r="G151" s="14"/>
      <c r="H151" s="14"/>
      <c r="I151" s="14"/>
      <c r="J151" s="14"/>
      <c r="K151" s="14"/>
      <c r="L151" s="14"/>
    </row>
    <row r="152" spans="2:12" x14ac:dyDescent="0.35">
      <c r="B152" s="14"/>
      <c r="C152" s="14"/>
      <c r="D152" s="14"/>
      <c r="E152" s="14"/>
      <c r="F152" s="14"/>
      <c r="G152" s="14"/>
      <c r="H152" s="14"/>
      <c r="I152" s="14"/>
      <c r="J152" s="14"/>
      <c r="K152" s="14"/>
      <c r="L152" s="14"/>
    </row>
    <row r="153" spans="2:12" x14ac:dyDescent="0.35">
      <c r="B153" s="14"/>
      <c r="C153" s="14"/>
      <c r="D153" s="14"/>
      <c r="E153" s="14"/>
      <c r="F153" s="14"/>
      <c r="G153" s="14"/>
      <c r="H153" s="14"/>
      <c r="I153" s="14"/>
      <c r="J153" s="14"/>
      <c r="K153" s="14"/>
      <c r="L153" s="14"/>
    </row>
    <row r="154" spans="2:12" x14ac:dyDescent="0.35">
      <c r="B154" s="14"/>
      <c r="C154" s="14"/>
      <c r="D154" s="14"/>
      <c r="E154" s="14"/>
      <c r="F154" s="14"/>
      <c r="G154" s="14"/>
      <c r="H154" s="14"/>
      <c r="I154" s="14"/>
      <c r="J154" s="14"/>
      <c r="K154" s="14"/>
      <c r="L154" s="14"/>
    </row>
    <row r="155" spans="2:12" x14ac:dyDescent="0.35">
      <c r="B155" s="14"/>
      <c r="C155" s="14"/>
      <c r="D155" s="14"/>
      <c r="E155" s="14"/>
      <c r="F155" s="14"/>
      <c r="G155" s="14"/>
      <c r="H155" s="14"/>
      <c r="I155" s="14"/>
      <c r="J155" s="14"/>
      <c r="K155" s="14"/>
      <c r="L155" s="14"/>
    </row>
    <row r="156" spans="2:12" x14ac:dyDescent="0.35">
      <c r="B156" s="14"/>
      <c r="C156" s="14"/>
      <c r="D156" s="14"/>
      <c r="E156" s="14"/>
      <c r="F156" s="14"/>
      <c r="G156" s="14"/>
      <c r="H156" s="14"/>
      <c r="I156" s="14"/>
      <c r="J156" s="14"/>
      <c r="K156" s="14"/>
      <c r="L156" s="14"/>
    </row>
    <row r="157" spans="2:12" x14ac:dyDescent="0.35">
      <c r="B157" s="14"/>
      <c r="C157" s="14"/>
      <c r="D157" s="14"/>
      <c r="E157" s="14"/>
      <c r="F157" s="14"/>
      <c r="G157" s="14"/>
      <c r="H157" s="14"/>
      <c r="I157" s="14"/>
      <c r="J157" s="14"/>
      <c r="K157" s="14"/>
      <c r="L157" s="14"/>
    </row>
    <row r="158" spans="2:12" x14ac:dyDescent="0.35">
      <c r="B158" s="14"/>
      <c r="C158" s="14"/>
      <c r="D158" s="14"/>
      <c r="E158" s="14"/>
      <c r="F158" s="14"/>
      <c r="G158" s="14"/>
      <c r="H158" s="14"/>
      <c r="I158" s="14"/>
      <c r="J158" s="14"/>
      <c r="K158" s="14"/>
      <c r="L158" s="14"/>
    </row>
    <row r="159" spans="2:12" x14ac:dyDescent="0.35">
      <c r="B159" s="14"/>
      <c r="C159" s="14"/>
      <c r="D159" s="14"/>
      <c r="E159" s="14"/>
      <c r="F159" s="14"/>
      <c r="G159" s="14"/>
      <c r="H159" s="14"/>
      <c r="I159" s="14"/>
      <c r="J159" s="14"/>
      <c r="K159" s="14"/>
      <c r="L159" s="14"/>
    </row>
    <row r="160" spans="2:12" x14ac:dyDescent="0.35">
      <c r="B160" s="14"/>
      <c r="C160" s="14"/>
      <c r="D160" s="14"/>
      <c r="E160" s="14"/>
      <c r="F160" s="14"/>
      <c r="G160" s="14"/>
      <c r="H160" s="14"/>
      <c r="I160" s="14"/>
      <c r="J160" s="14"/>
      <c r="K160" s="14"/>
      <c r="L160" s="14"/>
    </row>
    <row r="161" spans="2:12" x14ac:dyDescent="0.35">
      <c r="B161" s="14"/>
      <c r="C161" s="14"/>
      <c r="D161" s="14"/>
      <c r="E161" s="14"/>
      <c r="F161" s="14"/>
      <c r="G161" s="14"/>
      <c r="H161" s="14"/>
      <c r="I161" s="14"/>
      <c r="J161" s="14"/>
      <c r="K161" s="14"/>
      <c r="L161" s="14"/>
    </row>
    <row r="162" spans="2:12" x14ac:dyDescent="0.35">
      <c r="B162" s="14"/>
      <c r="C162" s="14"/>
      <c r="D162" s="14"/>
      <c r="E162" s="14"/>
      <c r="F162" s="14"/>
      <c r="G162" s="14"/>
      <c r="H162" s="14"/>
      <c r="I162" s="14"/>
      <c r="J162" s="14"/>
      <c r="K162" s="14"/>
      <c r="L162" s="14"/>
    </row>
    <row r="163" spans="2:12" x14ac:dyDescent="0.35">
      <c r="B163" s="14"/>
      <c r="C163" s="14"/>
      <c r="D163" s="14"/>
      <c r="E163" s="14"/>
      <c r="F163" s="14"/>
      <c r="G163" s="14"/>
      <c r="H163" s="14"/>
      <c r="I163" s="14"/>
      <c r="J163" s="14"/>
      <c r="K163" s="14"/>
      <c r="L163" s="14"/>
    </row>
    <row r="164" spans="2:12" x14ac:dyDescent="0.35">
      <c r="B164" s="14"/>
      <c r="C164" s="14"/>
      <c r="D164" s="14"/>
      <c r="E164" s="14"/>
      <c r="F164" s="14"/>
      <c r="G164" s="14"/>
      <c r="H164" s="14"/>
      <c r="I164" s="14"/>
      <c r="J164" s="14"/>
      <c r="K164" s="14"/>
      <c r="L164" s="14"/>
    </row>
    <row r="165" spans="2:12" x14ac:dyDescent="0.35">
      <c r="B165" s="14"/>
      <c r="C165" s="14"/>
      <c r="D165" s="14"/>
      <c r="E165" s="14"/>
      <c r="F165" s="14"/>
      <c r="G165" s="14"/>
      <c r="H165" s="14"/>
      <c r="I165" s="14"/>
      <c r="J165" s="14"/>
      <c r="K165" s="14"/>
      <c r="L165" s="14"/>
    </row>
    <row r="166" spans="2:12" x14ac:dyDescent="0.35">
      <c r="B166" s="14"/>
      <c r="C166" s="14"/>
      <c r="D166" s="14"/>
      <c r="E166" s="14"/>
      <c r="F166" s="14"/>
      <c r="G166" s="14"/>
      <c r="H166" s="14"/>
      <c r="I166" s="14"/>
      <c r="J166" s="14"/>
      <c r="K166" s="14"/>
      <c r="L166" s="14"/>
    </row>
    <row r="167" spans="2:12" x14ac:dyDescent="0.35">
      <c r="B167" s="14"/>
      <c r="C167" s="14"/>
      <c r="D167" s="14"/>
      <c r="E167" s="14"/>
      <c r="F167" s="14"/>
      <c r="G167" s="14"/>
      <c r="H167" s="14"/>
      <c r="I167" s="14"/>
      <c r="J167" s="14"/>
      <c r="K167" s="14"/>
      <c r="L167" s="14"/>
    </row>
    <row r="168" spans="2:12" x14ac:dyDescent="0.35">
      <c r="B168" s="14"/>
      <c r="C168" s="14"/>
      <c r="D168" s="14"/>
      <c r="E168" s="14"/>
      <c r="F168" s="14"/>
      <c r="G168" s="14"/>
      <c r="H168" s="14"/>
      <c r="I168" s="14"/>
      <c r="J168" s="14"/>
      <c r="K168" s="14"/>
      <c r="L168" s="14"/>
    </row>
    <row r="169" spans="2:12" x14ac:dyDescent="0.35">
      <c r="B169" s="14"/>
      <c r="C169" s="14"/>
      <c r="D169" s="14"/>
      <c r="E169" s="14"/>
      <c r="F169" s="14"/>
      <c r="G169" s="14"/>
      <c r="H169" s="14"/>
      <c r="I169" s="14"/>
      <c r="J169" s="14"/>
      <c r="K169" s="14"/>
      <c r="L169" s="14"/>
    </row>
    <row r="170" spans="2:12" x14ac:dyDescent="0.35">
      <c r="B170" s="14"/>
      <c r="C170" s="14"/>
      <c r="D170" s="14"/>
      <c r="E170" s="14"/>
      <c r="F170" s="14"/>
      <c r="G170" s="14"/>
      <c r="H170" s="14"/>
      <c r="I170" s="14"/>
      <c r="J170" s="14"/>
      <c r="K170" s="14"/>
      <c r="L170" s="14"/>
    </row>
    <row r="171" spans="2:12" x14ac:dyDescent="0.35">
      <c r="B171" s="14"/>
      <c r="C171" s="14"/>
      <c r="D171" s="14"/>
      <c r="E171" s="14"/>
      <c r="F171" s="14"/>
      <c r="G171" s="14"/>
      <c r="H171" s="14"/>
      <c r="I171" s="14"/>
      <c r="J171" s="14"/>
      <c r="K171" s="14"/>
      <c r="L171" s="14"/>
    </row>
    <row r="172" spans="2:12" x14ac:dyDescent="0.35">
      <c r="B172" s="14"/>
      <c r="C172" s="14"/>
      <c r="D172" s="14"/>
      <c r="E172" s="14"/>
      <c r="F172" s="14"/>
      <c r="G172" s="14"/>
      <c r="H172" s="14"/>
      <c r="I172" s="14"/>
      <c r="J172" s="14"/>
      <c r="K172" s="14"/>
      <c r="L172" s="14"/>
    </row>
    <row r="173" spans="2:12" x14ac:dyDescent="0.35">
      <c r="B173" s="14"/>
      <c r="C173" s="14"/>
      <c r="D173" s="14"/>
      <c r="E173" s="14"/>
      <c r="F173" s="14"/>
      <c r="G173" s="14"/>
      <c r="H173" s="14"/>
      <c r="I173" s="14"/>
      <c r="J173" s="14"/>
      <c r="K173" s="14"/>
      <c r="L173" s="14"/>
    </row>
    <row r="174" spans="2:12" x14ac:dyDescent="0.35">
      <c r="B174" s="14"/>
      <c r="C174" s="14"/>
      <c r="D174" s="14"/>
      <c r="E174" s="14"/>
      <c r="F174" s="14"/>
      <c r="G174" s="14"/>
      <c r="H174" s="14"/>
      <c r="I174" s="14"/>
      <c r="J174" s="14"/>
      <c r="K174" s="14"/>
      <c r="L174" s="14"/>
    </row>
    <row r="175" spans="2:12" x14ac:dyDescent="0.35">
      <c r="B175" s="14"/>
      <c r="C175" s="14"/>
      <c r="D175" s="14"/>
      <c r="E175" s="14"/>
      <c r="F175" s="14"/>
      <c r="G175" s="14"/>
      <c r="H175" s="14"/>
      <c r="I175" s="14"/>
      <c r="J175" s="14"/>
      <c r="K175" s="14"/>
      <c r="L175" s="14"/>
    </row>
    <row r="176" spans="2:12" x14ac:dyDescent="0.35">
      <c r="B176" s="14"/>
      <c r="C176" s="14"/>
      <c r="D176" s="14"/>
      <c r="E176" s="14"/>
      <c r="F176" s="14"/>
      <c r="G176" s="14"/>
      <c r="H176" s="14"/>
      <c r="I176" s="14"/>
      <c r="J176" s="14"/>
      <c r="K176" s="14"/>
      <c r="L176" s="14"/>
    </row>
    <row r="177" spans="2:12" x14ac:dyDescent="0.35">
      <c r="B177" s="14"/>
      <c r="C177" s="14"/>
      <c r="D177" s="14"/>
      <c r="E177" s="14"/>
      <c r="F177" s="14"/>
      <c r="G177" s="14"/>
      <c r="H177" s="14"/>
      <c r="I177" s="14"/>
      <c r="J177" s="14"/>
      <c r="K177" s="14"/>
      <c r="L177" s="14"/>
    </row>
    <row r="178" spans="2:12" x14ac:dyDescent="0.35">
      <c r="B178" s="14"/>
      <c r="C178" s="14"/>
      <c r="D178" s="14"/>
      <c r="E178" s="14"/>
      <c r="F178" s="14"/>
      <c r="G178" s="14"/>
      <c r="H178" s="14"/>
      <c r="I178" s="14"/>
      <c r="J178" s="14"/>
      <c r="K178" s="14"/>
      <c r="L178" s="14"/>
    </row>
    <row r="179" spans="2:12" x14ac:dyDescent="0.35">
      <c r="B179" s="14"/>
      <c r="C179" s="14"/>
      <c r="D179" s="14"/>
      <c r="E179" s="14"/>
      <c r="F179" s="14"/>
      <c r="G179" s="14"/>
      <c r="H179" s="14"/>
      <c r="I179" s="14"/>
      <c r="J179" s="14"/>
      <c r="K179" s="14"/>
      <c r="L179" s="14"/>
    </row>
    <row r="180" spans="2:12" x14ac:dyDescent="0.35">
      <c r="B180" s="14"/>
      <c r="C180" s="14"/>
      <c r="D180" s="14"/>
      <c r="E180" s="14"/>
      <c r="F180" s="14"/>
      <c r="G180" s="14"/>
      <c r="H180" s="14"/>
      <c r="I180" s="14"/>
      <c r="J180" s="14"/>
      <c r="K180" s="14"/>
      <c r="L180" s="14"/>
    </row>
    <row r="181" spans="2:12" x14ac:dyDescent="0.35">
      <c r="B181" s="14"/>
      <c r="C181" s="14"/>
      <c r="D181" s="14"/>
      <c r="E181" s="14"/>
      <c r="F181" s="14"/>
      <c r="G181" s="14"/>
      <c r="H181" s="14"/>
      <c r="I181" s="14"/>
      <c r="J181" s="14"/>
      <c r="K181" s="14"/>
      <c r="L181" s="14"/>
    </row>
    <row r="182" spans="2:12" x14ac:dyDescent="0.35">
      <c r="B182" s="14"/>
      <c r="C182" s="14"/>
      <c r="D182" s="14"/>
      <c r="E182" s="14"/>
      <c r="F182" s="14"/>
      <c r="G182" s="14"/>
      <c r="H182" s="14"/>
      <c r="I182" s="14"/>
      <c r="J182" s="14"/>
      <c r="K182" s="14"/>
      <c r="L182" s="14"/>
    </row>
    <row r="183" spans="2:12" x14ac:dyDescent="0.35">
      <c r="B183" s="14"/>
      <c r="C183" s="14"/>
      <c r="D183" s="14"/>
      <c r="E183" s="14"/>
      <c r="F183" s="14"/>
      <c r="G183" s="14"/>
      <c r="H183" s="14"/>
      <c r="I183" s="14"/>
      <c r="J183" s="14"/>
      <c r="K183" s="14"/>
      <c r="L183" s="14"/>
    </row>
    <row r="184" spans="2:12" x14ac:dyDescent="0.35">
      <c r="B184" s="14"/>
      <c r="C184" s="14"/>
      <c r="D184" s="14"/>
      <c r="E184" s="14"/>
      <c r="F184" s="14"/>
      <c r="G184" s="14"/>
      <c r="H184" s="14"/>
      <c r="I184" s="14"/>
      <c r="J184" s="14"/>
      <c r="K184" s="14"/>
      <c r="L184" s="14"/>
    </row>
    <row r="185" spans="2:12" x14ac:dyDescent="0.35">
      <c r="B185" s="14"/>
      <c r="C185" s="14"/>
      <c r="D185" s="14"/>
      <c r="E185" s="14"/>
      <c r="F185" s="14"/>
      <c r="G185" s="14"/>
      <c r="H185" s="14"/>
      <c r="I185" s="14"/>
      <c r="J185" s="14"/>
      <c r="K185" s="14"/>
      <c r="L185" s="14"/>
    </row>
    <row r="186" spans="2:12" x14ac:dyDescent="0.35">
      <c r="B186" s="14"/>
      <c r="C186" s="14"/>
      <c r="D186" s="14"/>
      <c r="E186" s="14"/>
      <c r="F186" s="14"/>
      <c r="G186" s="14"/>
      <c r="H186" s="14"/>
      <c r="I186" s="14"/>
      <c r="J186" s="14"/>
      <c r="K186" s="14"/>
      <c r="L186" s="14"/>
    </row>
    <row r="187" spans="2:12" x14ac:dyDescent="0.35">
      <c r="B187" s="14"/>
      <c r="C187" s="14"/>
      <c r="D187" s="14"/>
      <c r="E187" s="14"/>
      <c r="F187" s="14"/>
      <c r="G187" s="14"/>
      <c r="H187" s="14"/>
      <c r="I187" s="14"/>
      <c r="J187" s="14"/>
      <c r="K187" s="14"/>
      <c r="L187" s="14"/>
    </row>
    <row r="188" spans="2:12" x14ac:dyDescent="0.35">
      <c r="B188" s="14"/>
      <c r="C188" s="14"/>
      <c r="D188" s="14"/>
      <c r="E188" s="14"/>
      <c r="F188" s="14"/>
      <c r="G188" s="14"/>
      <c r="H188" s="14"/>
      <c r="I188" s="14"/>
      <c r="J188" s="14"/>
      <c r="K188" s="14"/>
      <c r="L188" s="14"/>
    </row>
    <row r="189" spans="2:12" x14ac:dyDescent="0.35">
      <c r="B189" s="14"/>
      <c r="C189" s="14"/>
      <c r="D189" s="14"/>
      <c r="E189" s="14"/>
      <c r="F189" s="14"/>
      <c r="G189" s="14"/>
      <c r="H189" s="14"/>
      <c r="I189" s="14"/>
      <c r="J189" s="14"/>
      <c r="K189" s="14"/>
      <c r="L189" s="14"/>
    </row>
    <row r="190" spans="2:12" x14ac:dyDescent="0.35">
      <c r="B190" s="14"/>
      <c r="C190" s="14"/>
      <c r="D190" s="14"/>
      <c r="E190" s="14"/>
      <c r="F190" s="14"/>
      <c r="G190" s="14"/>
      <c r="H190" s="14"/>
      <c r="I190" s="14"/>
      <c r="J190" s="14"/>
      <c r="K190" s="14"/>
      <c r="L190" s="14"/>
    </row>
    <row r="191" spans="2:12" x14ac:dyDescent="0.35">
      <c r="B191" s="14"/>
      <c r="C191" s="14"/>
      <c r="D191" s="14"/>
      <c r="E191" s="14"/>
      <c r="F191" s="14"/>
      <c r="G191" s="14"/>
      <c r="H191" s="14"/>
      <c r="I191" s="14"/>
      <c r="J191" s="14"/>
      <c r="K191" s="14"/>
      <c r="L191" s="14"/>
    </row>
    <row r="192" spans="2:12" x14ac:dyDescent="0.35">
      <c r="B192" s="14"/>
      <c r="C192" s="14"/>
      <c r="D192" s="14"/>
      <c r="E192" s="14"/>
      <c r="F192" s="14"/>
      <c r="G192" s="14"/>
      <c r="H192" s="14"/>
      <c r="I192" s="14"/>
      <c r="J192" s="14"/>
      <c r="K192" s="14"/>
      <c r="L192" s="14"/>
    </row>
    <row r="193" spans="2:12" x14ac:dyDescent="0.35">
      <c r="B193" s="14"/>
      <c r="C193" s="14"/>
      <c r="D193" s="14"/>
      <c r="E193" s="14"/>
      <c r="F193" s="14"/>
      <c r="G193" s="14"/>
      <c r="H193" s="14"/>
      <c r="I193" s="14"/>
      <c r="J193" s="14"/>
      <c r="K193" s="14"/>
      <c r="L193" s="14"/>
    </row>
    <row r="194" spans="2:12" x14ac:dyDescent="0.35">
      <c r="B194" s="14"/>
      <c r="C194" s="14"/>
      <c r="D194" s="14"/>
      <c r="E194" s="14"/>
      <c r="F194" s="14"/>
      <c r="G194" s="14"/>
      <c r="H194" s="14"/>
      <c r="I194" s="14"/>
      <c r="J194" s="14"/>
      <c r="K194" s="14"/>
      <c r="L194" s="14"/>
    </row>
    <row r="195" spans="2:12" x14ac:dyDescent="0.35">
      <c r="B195" s="14"/>
      <c r="C195" s="14"/>
      <c r="D195" s="14"/>
      <c r="E195" s="14"/>
      <c r="F195" s="14"/>
      <c r="G195" s="14"/>
      <c r="H195" s="14"/>
      <c r="I195" s="14"/>
      <c r="J195" s="14"/>
      <c r="K195" s="14"/>
      <c r="L195" s="14"/>
    </row>
    <row r="196" spans="2:12" x14ac:dyDescent="0.35">
      <c r="B196" s="14"/>
      <c r="C196" s="14"/>
      <c r="D196" s="14"/>
      <c r="E196" s="14"/>
      <c r="F196" s="14"/>
      <c r="G196" s="14"/>
      <c r="H196" s="14"/>
      <c r="I196" s="14"/>
      <c r="J196" s="14"/>
      <c r="K196" s="14"/>
      <c r="L196" s="14"/>
    </row>
    <row r="197" spans="2:12" x14ac:dyDescent="0.35">
      <c r="B197" s="14"/>
      <c r="C197" s="14"/>
      <c r="D197" s="14"/>
      <c r="E197" s="14"/>
      <c r="F197" s="14"/>
      <c r="G197" s="14"/>
      <c r="H197" s="14"/>
      <c r="I197" s="14"/>
      <c r="J197" s="14"/>
      <c r="K197" s="14"/>
      <c r="L197" s="14"/>
    </row>
    <row r="198" spans="2:12" x14ac:dyDescent="0.35">
      <c r="B198" s="14"/>
      <c r="C198" s="14"/>
      <c r="D198" s="14"/>
      <c r="E198" s="14"/>
      <c r="F198" s="14"/>
      <c r="G198" s="14"/>
      <c r="H198" s="14"/>
      <c r="I198" s="14"/>
      <c r="J198" s="14"/>
      <c r="K198" s="14"/>
      <c r="L198" s="14"/>
    </row>
    <row r="199" spans="2:12" x14ac:dyDescent="0.35">
      <c r="B199" s="14"/>
      <c r="C199" s="14"/>
      <c r="D199" s="14"/>
      <c r="E199" s="14"/>
      <c r="F199" s="14"/>
      <c r="G199" s="14"/>
      <c r="H199" s="14"/>
      <c r="I199" s="14"/>
      <c r="J199" s="14"/>
      <c r="K199" s="14"/>
      <c r="L199" s="14"/>
    </row>
    <row r="200" spans="2:12" x14ac:dyDescent="0.35">
      <c r="B200" s="14"/>
      <c r="C200" s="14"/>
      <c r="D200" s="14"/>
      <c r="E200" s="14"/>
      <c r="F200" s="14"/>
      <c r="G200" s="14"/>
      <c r="H200" s="14"/>
      <c r="I200" s="14"/>
      <c r="J200" s="14"/>
      <c r="K200" s="14"/>
      <c r="L200" s="14"/>
    </row>
    <row r="201" spans="2:12" x14ac:dyDescent="0.35">
      <c r="B201" s="14"/>
      <c r="C201" s="14"/>
      <c r="D201" s="14"/>
      <c r="E201" s="14"/>
      <c r="F201" s="14"/>
      <c r="G201" s="14"/>
      <c r="H201" s="14"/>
      <c r="I201" s="14"/>
      <c r="J201" s="14"/>
      <c r="K201" s="14"/>
      <c r="L201" s="14"/>
    </row>
    <row r="202" spans="2:12" x14ac:dyDescent="0.35">
      <c r="B202" s="14"/>
      <c r="C202" s="14"/>
      <c r="D202" s="14"/>
      <c r="E202" s="14"/>
      <c r="F202" s="14"/>
      <c r="G202" s="14"/>
      <c r="H202" s="14"/>
      <c r="I202" s="14"/>
      <c r="J202" s="14"/>
      <c r="K202" s="14"/>
      <c r="L202" s="14"/>
    </row>
    <row r="203" spans="2:12" x14ac:dyDescent="0.35">
      <c r="B203" s="14"/>
      <c r="C203" s="14"/>
      <c r="D203" s="14"/>
      <c r="E203" s="14"/>
      <c r="F203" s="14"/>
      <c r="G203" s="14"/>
      <c r="H203" s="14"/>
      <c r="I203" s="14"/>
      <c r="J203" s="14"/>
      <c r="K203" s="14"/>
      <c r="L203" s="14"/>
    </row>
    <row r="204" spans="2:12" x14ac:dyDescent="0.35">
      <c r="B204" s="14"/>
      <c r="C204" s="14"/>
      <c r="D204" s="14"/>
      <c r="E204" s="14"/>
      <c r="F204" s="14"/>
      <c r="G204" s="14"/>
      <c r="H204" s="14"/>
      <c r="I204" s="14"/>
      <c r="J204" s="14"/>
      <c r="K204" s="14"/>
      <c r="L204" s="14"/>
    </row>
    <row r="205" spans="2:12" x14ac:dyDescent="0.35">
      <c r="B205" s="14"/>
      <c r="C205" s="14"/>
      <c r="D205" s="14"/>
      <c r="E205" s="14"/>
      <c r="F205" s="14"/>
      <c r="G205" s="14"/>
      <c r="H205" s="14"/>
      <c r="I205" s="14"/>
      <c r="J205" s="14"/>
      <c r="K205" s="14"/>
      <c r="L205" s="14"/>
    </row>
    <row r="206" spans="2:12" x14ac:dyDescent="0.35">
      <c r="B206" s="14"/>
      <c r="C206" s="14"/>
      <c r="D206" s="14"/>
      <c r="E206" s="14"/>
      <c r="F206" s="14"/>
      <c r="G206" s="14"/>
      <c r="H206" s="14"/>
      <c r="I206" s="14"/>
      <c r="J206" s="14"/>
      <c r="K206" s="14"/>
      <c r="L206" s="14"/>
    </row>
    <row r="207" spans="2:12" x14ac:dyDescent="0.35">
      <c r="B207" s="14"/>
      <c r="C207" s="14"/>
      <c r="D207" s="14"/>
      <c r="E207" s="14"/>
      <c r="F207" s="14"/>
      <c r="G207" s="14"/>
      <c r="H207" s="14"/>
      <c r="I207" s="14"/>
      <c r="J207" s="14"/>
      <c r="K207" s="14"/>
      <c r="L207" s="14"/>
    </row>
    <row r="208" spans="2:12" x14ac:dyDescent="0.35">
      <c r="B208" s="14"/>
      <c r="C208" s="14"/>
      <c r="D208" s="14"/>
      <c r="E208" s="14"/>
      <c r="F208" s="14"/>
      <c r="G208" s="14"/>
      <c r="H208" s="14"/>
      <c r="I208" s="14"/>
      <c r="J208" s="14"/>
      <c r="K208" s="14"/>
      <c r="L208" s="14"/>
    </row>
  </sheetData>
  <sheetProtection algorithmName="SHA-512" hashValue="jRH6oYvVi4MZN5VWSQplMj4QlvT4VGtnL1IZvynIXw3Ibt6HqZrFp6COGMaakUVBcMBek+ojMQsw04taCN/Fbw==" saltValue="f7W6zfLXorNJhSyBqOh6oA==" spinCount="100000" sheet="1" objects="1" scenarios="1"/>
  <mergeCells count="3">
    <mergeCell ref="C18:H19"/>
    <mergeCell ref="C22:J22"/>
    <mergeCell ref="C23:J2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4"/>
  <sheetViews>
    <sheetView showRowColHeaders="0" zoomScale="90" zoomScaleNormal="90" workbookViewId="0">
      <selection activeCell="C12" sqref="C12"/>
    </sheetView>
  </sheetViews>
  <sheetFormatPr defaultColWidth="9.1796875" defaultRowHeight="14.5" x14ac:dyDescent="0.35"/>
  <cols>
    <col min="1" max="1" width="2.54296875" style="14" customWidth="1"/>
    <col min="2" max="2" width="4.26953125" style="14" customWidth="1"/>
    <col min="3" max="3" width="35.54296875" style="14" customWidth="1"/>
    <col min="4" max="4" width="40.7265625" style="14" customWidth="1"/>
    <col min="5" max="5" width="1.453125" style="14" customWidth="1"/>
    <col min="6" max="6" width="5" style="14" customWidth="1"/>
    <col min="7" max="7" width="1.453125" style="14" customWidth="1"/>
    <col min="8" max="8" width="4.81640625" style="14" customWidth="1"/>
    <col min="9" max="9" width="1.453125" style="14" customWidth="1"/>
    <col min="10" max="10" width="5" style="14" customWidth="1"/>
    <col min="11" max="11" width="1.453125" style="14" customWidth="1"/>
    <col min="12" max="12" width="12.26953125" style="14" customWidth="1"/>
    <col min="13" max="14" width="1.453125" style="14" customWidth="1"/>
    <col min="15" max="15" width="16" style="14" customWidth="1"/>
    <col min="16" max="16" width="5.81640625" style="14" customWidth="1"/>
    <col min="17" max="17" width="4.26953125" style="14" customWidth="1"/>
    <col min="18" max="18" width="5.7265625" style="14" customWidth="1"/>
    <col min="19" max="16384" width="9.1796875" style="14"/>
  </cols>
  <sheetData>
    <row r="1" spans="2:15" s="18" customFormat="1" ht="21" x14ac:dyDescent="0.35">
      <c r="B1" s="300" t="s">
        <v>296</v>
      </c>
      <c r="C1" s="300"/>
      <c r="D1" s="300"/>
      <c r="E1" s="19"/>
      <c r="F1" s="19"/>
      <c r="G1" s="19"/>
      <c r="H1" s="19"/>
      <c r="I1" s="19"/>
      <c r="J1" s="19"/>
      <c r="K1" s="19"/>
      <c r="L1" s="19"/>
      <c r="M1" s="56"/>
    </row>
    <row r="2" spans="2:15" s="1" customFormat="1" ht="14" customHeight="1" x14ac:dyDescent="0.35">
      <c r="B2" s="245"/>
      <c r="C2" s="245"/>
      <c r="D2" s="245"/>
      <c r="E2" s="245"/>
      <c r="F2" s="245"/>
      <c r="G2" s="245"/>
      <c r="H2" s="6"/>
      <c r="I2" s="6"/>
      <c r="J2" s="6"/>
      <c r="K2" s="6"/>
      <c r="L2" s="6"/>
      <c r="M2" s="6"/>
    </row>
    <row r="3" spans="2:15" s="1" customFormat="1" x14ac:dyDescent="0.35">
      <c r="C3" s="5"/>
      <c r="D3" s="280" t="s">
        <v>298</v>
      </c>
      <c r="E3" s="280"/>
      <c r="F3" s="280"/>
      <c r="G3" s="280"/>
      <c r="H3" s="280"/>
      <c r="I3" s="280"/>
      <c r="J3" s="280"/>
      <c r="K3" s="280"/>
      <c r="L3" s="280"/>
    </row>
    <row r="4" spans="2:15" s="1" customFormat="1" ht="28.5" customHeight="1" x14ac:dyDescent="0.35">
      <c r="D4" s="252" t="s">
        <v>303</v>
      </c>
      <c r="E4" s="253"/>
      <c r="F4" s="304" t="s">
        <v>6</v>
      </c>
      <c r="G4" s="304"/>
      <c r="H4" s="304"/>
      <c r="I4" s="304"/>
      <c r="J4" s="304"/>
      <c r="K4" s="304"/>
      <c r="L4" s="304"/>
      <c r="M4" s="33"/>
    </row>
    <row r="5" spans="2:15" s="1" customFormat="1" x14ac:dyDescent="0.35">
      <c r="B5" s="3"/>
      <c r="D5" s="246" t="s">
        <v>221</v>
      </c>
      <c r="E5" s="2"/>
      <c r="F5" s="305"/>
      <c r="G5" s="306"/>
      <c r="H5" s="306"/>
      <c r="I5" s="306"/>
      <c r="J5" s="306"/>
      <c r="K5" s="306"/>
      <c r="L5" s="307"/>
      <c r="M5" s="157"/>
    </row>
    <row r="6" spans="2:15" s="1" customFormat="1" ht="11" customHeight="1" x14ac:dyDescent="0.35">
      <c r="D6" s="2"/>
      <c r="E6" s="3"/>
      <c r="F6" s="269"/>
      <c r="G6" s="269"/>
      <c r="H6" s="269"/>
      <c r="I6" s="269"/>
      <c r="J6" s="269"/>
      <c r="K6" s="269"/>
      <c r="L6" s="269"/>
    </row>
    <row r="7" spans="2:15" s="1" customFormat="1" x14ac:dyDescent="0.35">
      <c r="B7" s="3"/>
      <c r="D7" s="246" t="s">
        <v>222</v>
      </c>
      <c r="E7" s="3"/>
      <c r="F7" s="305"/>
      <c r="G7" s="306"/>
      <c r="H7" s="306"/>
      <c r="I7" s="306"/>
      <c r="J7" s="306"/>
      <c r="K7" s="306"/>
      <c r="L7" s="307"/>
      <c r="M7" s="157"/>
    </row>
    <row r="8" spans="2:15" s="1" customFormat="1" ht="11" customHeight="1" x14ac:dyDescent="0.35">
      <c r="D8" s="2"/>
      <c r="E8" s="3"/>
      <c r="F8" s="269"/>
      <c r="G8" s="269"/>
      <c r="H8" s="269"/>
      <c r="I8" s="269"/>
      <c r="J8" s="269"/>
      <c r="K8" s="269"/>
      <c r="L8" s="269"/>
    </row>
    <row r="9" spans="2:15" s="1" customFormat="1" x14ac:dyDescent="0.3">
      <c r="B9" s="247" t="s">
        <v>229</v>
      </c>
      <c r="D9" s="246" t="s">
        <v>223</v>
      </c>
      <c r="E9" s="3"/>
      <c r="F9" s="308"/>
      <c r="G9" s="309"/>
      <c r="H9" s="309"/>
      <c r="I9" s="309"/>
      <c r="J9" s="309"/>
      <c r="K9" s="309"/>
      <c r="L9" s="310"/>
      <c r="M9" s="157"/>
    </row>
    <row r="10" spans="2:15" s="1" customFormat="1" ht="11" customHeight="1" x14ac:dyDescent="0.3">
      <c r="B10" s="248" t="s">
        <v>9</v>
      </c>
      <c r="C10" s="249"/>
      <c r="D10" s="2"/>
      <c r="E10" s="3"/>
      <c r="F10" s="269"/>
      <c r="G10" s="269"/>
      <c r="H10" s="269"/>
      <c r="I10" s="269"/>
      <c r="J10" s="269"/>
      <c r="K10" s="269"/>
      <c r="L10" s="269"/>
    </row>
    <row r="11" spans="2:15" s="1" customFormat="1" ht="15.5" customHeight="1" x14ac:dyDescent="0.25">
      <c r="C11" s="250"/>
      <c r="D11" s="246" t="s">
        <v>299</v>
      </c>
      <c r="E11" s="3"/>
      <c r="F11" s="311"/>
      <c r="G11" s="312"/>
      <c r="H11" s="312"/>
      <c r="I11" s="312"/>
      <c r="J11" s="312"/>
      <c r="K11" s="312"/>
      <c r="L11" s="313"/>
      <c r="M11" s="157"/>
    </row>
    <row r="12" spans="2:15" s="1" customFormat="1" ht="11" customHeight="1" x14ac:dyDescent="0.35">
      <c r="D12" s="2"/>
      <c r="E12" s="3"/>
      <c r="F12" s="269"/>
      <c r="G12" s="269"/>
      <c r="H12" s="269"/>
      <c r="I12" s="269"/>
      <c r="J12" s="269"/>
      <c r="K12" s="269"/>
      <c r="L12" s="269"/>
    </row>
    <row r="13" spans="2:15" s="1" customFormat="1" x14ac:dyDescent="0.35">
      <c r="B13" s="3"/>
      <c r="D13" s="246" t="s">
        <v>228</v>
      </c>
      <c r="E13" s="3"/>
      <c r="F13" s="301"/>
      <c r="G13" s="302"/>
      <c r="H13" s="302"/>
      <c r="I13" s="302"/>
      <c r="J13" s="302"/>
      <c r="K13" s="302"/>
      <c r="L13" s="303"/>
      <c r="M13" s="157"/>
    </row>
    <row r="14" spans="2:15" s="1" customFormat="1" x14ac:dyDescent="0.35">
      <c r="B14" s="3"/>
      <c r="D14" s="2"/>
      <c r="E14" s="3"/>
      <c r="F14" s="251"/>
      <c r="G14" s="251"/>
      <c r="H14" s="251"/>
      <c r="I14" s="251"/>
      <c r="J14" s="251"/>
      <c r="K14" s="251"/>
      <c r="L14" s="251"/>
      <c r="M14" s="157"/>
    </row>
    <row r="15" spans="2:15" s="1" customFormat="1" ht="14.5" customHeight="1" x14ac:dyDescent="0.35">
      <c r="B15" s="280" t="s">
        <v>304</v>
      </c>
      <c r="C15" s="280"/>
      <c r="D15" s="280"/>
      <c r="E15" s="280"/>
      <c r="F15" s="280"/>
      <c r="G15" s="280"/>
      <c r="H15" s="280"/>
      <c r="I15" s="280"/>
      <c r="J15" s="280"/>
      <c r="K15" s="280"/>
      <c r="L15" s="280"/>
      <c r="M15" s="254"/>
      <c r="N15" s="46"/>
      <c r="O15" s="46"/>
    </row>
    <row r="16" spans="2:15" ht="11" customHeight="1" thickBot="1" x14ac:dyDescent="0.4"/>
    <row r="17" spans="2:15" ht="20" customHeight="1" thickBot="1" x14ac:dyDescent="0.4">
      <c r="B17" s="258" t="s">
        <v>297</v>
      </c>
      <c r="C17" s="286" t="s">
        <v>301</v>
      </c>
      <c r="D17" s="286"/>
      <c r="E17" s="286"/>
      <c r="F17" s="286"/>
      <c r="G17" s="286"/>
      <c r="H17" s="286"/>
      <c r="I17" s="286"/>
      <c r="J17" s="286"/>
      <c r="K17" s="286"/>
      <c r="L17" s="286"/>
      <c r="M17" s="255"/>
      <c r="N17" s="255"/>
      <c r="O17" s="255"/>
    </row>
    <row r="18" spans="2:15" ht="7" customHeight="1" thickTop="1" thickBot="1" x14ac:dyDescent="0.4"/>
    <row r="19" spans="2:15" ht="52.5" customHeight="1" thickTop="1" x14ac:dyDescent="0.35">
      <c r="B19" s="259"/>
      <c r="C19" s="290" t="s">
        <v>315</v>
      </c>
      <c r="D19" s="291"/>
      <c r="E19" s="256"/>
      <c r="F19" s="288"/>
      <c r="G19" s="288"/>
      <c r="H19" s="288"/>
      <c r="I19" s="288"/>
      <c r="J19" s="288"/>
      <c r="K19" s="288"/>
      <c r="L19" s="288"/>
      <c r="M19" s="263"/>
      <c r="N19" s="263"/>
      <c r="O19" s="263"/>
    </row>
    <row r="20" spans="2:15" ht="26.5" customHeight="1" thickBot="1" x14ac:dyDescent="0.4">
      <c r="B20" s="261"/>
      <c r="C20" s="292"/>
      <c r="D20" s="293"/>
      <c r="E20" s="256"/>
      <c r="F20" s="288"/>
      <c r="G20" s="288"/>
      <c r="H20" s="288"/>
      <c r="I20" s="288"/>
      <c r="J20" s="288"/>
      <c r="K20" s="288"/>
      <c r="L20" s="288"/>
      <c r="M20" s="263"/>
      <c r="N20" s="263"/>
      <c r="O20" s="263"/>
    </row>
    <row r="21" spans="2:15" ht="22" customHeight="1" thickBot="1" x14ac:dyDescent="0.4">
      <c r="B21" s="260"/>
      <c r="C21" s="265"/>
      <c r="D21" s="266"/>
      <c r="E21" s="256"/>
      <c r="F21" s="257"/>
      <c r="G21" s="257"/>
      <c r="H21" s="257"/>
      <c r="I21" s="257"/>
      <c r="J21" s="257"/>
      <c r="K21" s="257"/>
      <c r="L21" s="257"/>
      <c r="M21" s="257"/>
      <c r="N21" s="257"/>
      <c r="O21" s="257"/>
    </row>
    <row r="22" spans="2:15" ht="27.5" customHeight="1" thickBot="1" x14ac:dyDescent="0.4">
      <c r="B22" s="260"/>
      <c r="C22" s="294" t="s">
        <v>314</v>
      </c>
      <c r="D22" s="295"/>
      <c r="E22" s="256"/>
      <c r="F22" s="289" t="s">
        <v>306</v>
      </c>
      <c r="G22" s="289"/>
      <c r="H22" s="289"/>
      <c r="I22" s="289"/>
      <c r="J22" s="289"/>
      <c r="K22" s="289"/>
      <c r="L22" s="289"/>
      <c r="M22" s="289"/>
      <c r="N22" s="289"/>
      <c r="O22" s="257"/>
    </row>
    <row r="23" spans="2:15" ht="5.5" customHeight="1" thickBot="1" x14ac:dyDescent="0.4">
      <c r="B23" s="260"/>
      <c r="C23" s="296"/>
      <c r="D23" s="297"/>
      <c r="E23" s="256"/>
      <c r="F23" s="264"/>
      <c r="G23" s="264"/>
      <c r="H23" s="264"/>
      <c r="I23" s="264"/>
      <c r="J23" s="264"/>
      <c r="K23" s="264"/>
      <c r="L23" s="264"/>
      <c r="M23" s="264"/>
      <c r="N23" s="264"/>
      <c r="O23" s="257"/>
    </row>
    <row r="24" spans="2:15" ht="18.5" customHeight="1" thickBot="1" x14ac:dyDescent="0.4">
      <c r="B24" s="260"/>
      <c r="C24" s="296"/>
      <c r="D24" s="297"/>
      <c r="E24" s="256"/>
      <c r="F24" s="281"/>
      <c r="G24" s="282"/>
      <c r="H24" s="282"/>
      <c r="I24" s="282"/>
      <c r="J24" s="282"/>
      <c r="K24" s="282"/>
      <c r="L24" s="283"/>
      <c r="M24" s="257"/>
      <c r="N24" s="257"/>
      <c r="O24" s="257"/>
    </row>
    <row r="25" spans="2:15" ht="9" customHeight="1" thickBot="1" x14ac:dyDescent="0.4">
      <c r="B25" s="260"/>
      <c r="C25" s="296"/>
      <c r="D25" s="297"/>
      <c r="E25" s="256"/>
      <c r="F25" s="257"/>
      <c r="G25" s="257"/>
      <c r="H25" s="257"/>
      <c r="I25" s="257"/>
      <c r="J25" s="257"/>
      <c r="K25" s="257"/>
      <c r="L25" s="257"/>
      <c r="M25" s="257"/>
      <c r="N25" s="257"/>
      <c r="O25" s="257"/>
    </row>
    <row r="26" spans="2:15" ht="34.5" customHeight="1" thickBot="1" x14ac:dyDescent="0.4">
      <c r="B26" s="260"/>
      <c r="C26" s="298"/>
      <c r="D26" s="299"/>
      <c r="E26" s="256"/>
      <c r="F26" s="257"/>
      <c r="G26" s="257"/>
      <c r="H26" s="257"/>
      <c r="I26" s="257"/>
      <c r="J26" s="257"/>
      <c r="K26" s="257"/>
      <c r="L26" s="257"/>
      <c r="M26" s="257"/>
      <c r="N26" s="257"/>
      <c r="O26" s="257"/>
    </row>
    <row r="27" spans="2:15" ht="24" customHeight="1" thickBot="1" x14ac:dyDescent="0.4">
      <c r="B27" s="260"/>
      <c r="C27" s="265"/>
      <c r="D27" s="266"/>
      <c r="E27" s="256"/>
      <c r="F27" s="257"/>
      <c r="G27" s="257"/>
      <c r="H27" s="257"/>
      <c r="I27" s="257"/>
      <c r="J27" s="257"/>
      <c r="K27" s="257"/>
      <c r="L27" s="257"/>
      <c r="M27" s="257"/>
      <c r="N27" s="257"/>
      <c r="O27" s="257"/>
    </row>
    <row r="28" spans="2:15" ht="29.5" customHeight="1" x14ac:dyDescent="0.35">
      <c r="B28" s="267"/>
      <c r="C28" s="287" t="s">
        <v>313</v>
      </c>
      <c r="D28" s="287"/>
      <c r="E28" s="257"/>
      <c r="F28" s="284" t="s">
        <v>307</v>
      </c>
      <c r="G28" s="284"/>
      <c r="H28" s="284"/>
      <c r="I28" s="284"/>
      <c r="J28" s="284"/>
      <c r="K28" s="284"/>
      <c r="L28" s="284"/>
      <c r="M28" s="284"/>
      <c r="N28" s="284"/>
      <c r="O28" s="257"/>
    </row>
    <row r="29" spans="2:15" ht="4" customHeight="1" x14ac:dyDescent="0.35">
      <c r="B29" s="262"/>
      <c r="C29" s="287"/>
      <c r="D29" s="287"/>
      <c r="E29" s="257"/>
      <c r="F29" s="264"/>
      <c r="G29" s="264"/>
      <c r="H29" s="264"/>
      <c r="I29" s="264"/>
      <c r="J29" s="264"/>
      <c r="K29" s="264"/>
      <c r="L29" s="264"/>
      <c r="M29" s="264"/>
      <c r="N29" s="264"/>
      <c r="O29" s="257"/>
    </row>
    <row r="30" spans="2:15" ht="19" customHeight="1" x14ac:dyDescent="0.35">
      <c r="B30" s="262"/>
      <c r="C30" s="287"/>
      <c r="D30" s="287"/>
      <c r="E30" s="257"/>
      <c r="F30" s="281"/>
      <c r="G30" s="282"/>
      <c r="H30" s="282"/>
      <c r="I30" s="282"/>
      <c r="J30" s="282"/>
      <c r="K30" s="282"/>
      <c r="L30" s="283"/>
      <c r="M30" s="264"/>
      <c r="N30" s="264"/>
      <c r="O30" s="257"/>
    </row>
    <row r="31" spans="2:15" ht="45" customHeight="1" x14ac:dyDescent="0.35">
      <c r="B31" s="262"/>
      <c r="C31" s="287"/>
      <c r="D31" s="287"/>
      <c r="E31" s="257"/>
      <c r="F31" s="285"/>
      <c r="G31" s="285"/>
      <c r="H31" s="285"/>
      <c r="I31" s="285"/>
      <c r="J31" s="285"/>
      <c r="K31" s="285"/>
      <c r="L31" s="285"/>
      <c r="M31" s="257"/>
      <c r="N31" s="257"/>
      <c r="O31" s="257"/>
    </row>
    <row r="32" spans="2:15" x14ac:dyDescent="0.35">
      <c r="F32" s="257"/>
      <c r="G32" s="257"/>
      <c r="H32" s="257"/>
      <c r="I32" s="257"/>
      <c r="J32" s="257"/>
      <c r="K32" s="257"/>
      <c r="L32" s="257"/>
      <c r="M32" s="257"/>
      <c r="N32" s="257"/>
    </row>
    <row r="33" spans="6:14" x14ac:dyDescent="0.35">
      <c r="F33" s="257"/>
      <c r="G33" s="257"/>
      <c r="H33" s="257"/>
      <c r="I33" s="257"/>
      <c r="J33" s="257"/>
      <c r="K33" s="257"/>
      <c r="L33" s="257"/>
      <c r="M33" s="257"/>
      <c r="N33" s="257"/>
    </row>
    <row r="34" spans="6:14" x14ac:dyDescent="0.35">
      <c r="F34" s="257"/>
      <c r="G34" s="257"/>
      <c r="H34" s="257"/>
      <c r="I34" s="257"/>
      <c r="J34" s="257"/>
      <c r="K34" s="257"/>
      <c r="L34" s="257"/>
      <c r="M34" s="257"/>
      <c r="N34" s="257"/>
    </row>
  </sheetData>
  <sheetProtection algorithmName="SHA-512" hashValue="TMXlmVvVwcv/mRGBWMivC+kw5rdn2jziv96y7q8JL5iVjehJrOtN8I320FpMvsZ+HIxTB+m3QbVDzOpTT/supA==" saltValue="Wh2KTcJtYOqNNYZ2ABmYvg==" spinCount="100000" sheet="1" objects="1" scenarios="1"/>
  <mergeCells count="19">
    <mergeCell ref="B1:D1"/>
    <mergeCell ref="D3:L3"/>
    <mergeCell ref="F13:L13"/>
    <mergeCell ref="F4:L4"/>
    <mergeCell ref="F5:L5"/>
    <mergeCell ref="F7:L7"/>
    <mergeCell ref="F9:L9"/>
    <mergeCell ref="F11:L11"/>
    <mergeCell ref="B15:L15"/>
    <mergeCell ref="F24:L24"/>
    <mergeCell ref="F28:N28"/>
    <mergeCell ref="F31:L31"/>
    <mergeCell ref="F30:L30"/>
    <mergeCell ref="C17:L17"/>
    <mergeCell ref="C28:D31"/>
    <mergeCell ref="F19:L20"/>
    <mergeCell ref="F22:N22"/>
    <mergeCell ref="C19:D20"/>
    <mergeCell ref="C22:D26"/>
  </mergeCells>
  <conditionalFormatting sqref="E5">
    <cfRule type="expression" dxfId="435" priority="22">
      <formula>$F$181="unselect"</formula>
    </cfRule>
    <cfRule type="expression" dxfId="434" priority="23">
      <formula>AND($F$181="select",$F$183="select")</formula>
    </cfRule>
    <cfRule type="expression" dxfId="433" priority="24">
      <formula>$F$181="select"</formula>
    </cfRule>
  </conditionalFormatting>
  <conditionalFormatting sqref="D5">
    <cfRule type="expression" dxfId="432" priority="19">
      <formula>$F$181="unselect"</formula>
    </cfRule>
    <cfRule type="expression" dxfId="431" priority="20">
      <formula>AND($F$181="select",$F$183="select")</formula>
    </cfRule>
    <cfRule type="expression" dxfId="430" priority="21">
      <formula>$F$181="select"</formula>
    </cfRule>
  </conditionalFormatting>
  <conditionalFormatting sqref="D9">
    <cfRule type="expression" dxfId="429" priority="16">
      <formula>$F$181="unselect"</formula>
    </cfRule>
    <cfRule type="expression" dxfId="428" priority="17">
      <formula>AND($F$181="select",$F$183="select")</formula>
    </cfRule>
    <cfRule type="expression" dxfId="427" priority="18">
      <formula>$F$181="select"</formula>
    </cfRule>
  </conditionalFormatting>
  <conditionalFormatting sqref="D11">
    <cfRule type="expression" dxfId="426" priority="13">
      <formula>$F$181="unselect"</formula>
    </cfRule>
    <cfRule type="expression" dxfId="425" priority="14">
      <formula>AND($F$181="select",$F$183="select")</formula>
    </cfRule>
    <cfRule type="expression" dxfId="424" priority="15">
      <formula>$F$181="select"</formula>
    </cfRule>
  </conditionalFormatting>
  <conditionalFormatting sqref="D13:D14">
    <cfRule type="expression" dxfId="423" priority="10">
      <formula>$F$181="unselect"</formula>
    </cfRule>
    <cfRule type="expression" dxfId="422" priority="11">
      <formula>AND($F$181="select",$F$183="select")</formula>
    </cfRule>
    <cfRule type="expression" dxfId="421" priority="12">
      <formula>$F$181="select"</formula>
    </cfRule>
  </conditionalFormatting>
  <conditionalFormatting sqref="D7">
    <cfRule type="expression" dxfId="420" priority="7">
      <formula>$F$181="unselect"</formula>
    </cfRule>
    <cfRule type="expression" dxfId="419" priority="8">
      <formula>AND($F$181="select",$F$183="select")</formula>
    </cfRule>
    <cfRule type="expression" dxfId="418" priority="9">
      <formula>$F$181="select"</formula>
    </cfRule>
  </conditionalFormatting>
  <dataValidations xWindow="1382" yWindow="432" count="1">
    <dataValidation allowBlank="1" showInputMessage="1" showErrorMessage="1" prompt="Fill in information here." sqref="F5:M5 F7:M7 F9:M9 F11:M11 F13:M14"/>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300"/>
  <sheetViews>
    <sheetView showRowColHeaders="0" zoomScale="90" zoomScaleNormal="90" workbookViewId="0">
      <selection activeCell="D10" sqref="D10:E10"/>
    </sheetView>
  </sheetViews>
  <sheetFormatPr defaultRowHeight="14.5" x14ac:dyDescent="0.35"/>
  <cols>
    <col min="1" max="1" width="1.453125" style="14" customWidth="1"/>
    <col min="2" max="2" width="3.7265625" style="50" customWidth="1"/>
    <col min="3" max="3" width="0.7265625" style="14" customWidth="1"/>
    <col min="4" max="4" width="117.90625" style="14" customWidth="1"/>
    <col min="5" max="5" width="2.6328125" style="14" customWidth="1"/>
    <col min="6" max="6" width="2.1796875" style="14" customWidth="1"/>
    <col min="7" max="7" width="4.54296875" style="14" customWidth="1"/>
    <col min="8" max="8" width="1.7265625" style="14" customWidth="1"/>
    <col min="9" max="16384" width="8.7265625" style="14"/>
  </cols>
  <sheetData>
    <row r="1" spans="1:15" ht="21" x14ac:dyDescent="0.35">
      <c r="A1" s="18"/>
      <c r="B1" s="49"/>
      <c r="C1" s="19"/>
      <c r="D1" s="20" t="s">
        <v>9</v>
      </c>
      <c r="E1" s="20"/>
      <c r="F1" s="20"/>
      <c r="G1" s="20"/>
      <c r="H1" s="20"/>
    </row>
    <row r="2" spans="1:15" ht="14.5" customHeight="1" x14ac:dyDescent="0.35">
      <c r="A2" s="317" t="s">
        <v>230</v>
      </c>
      <c r="B2" s="317"/>
      <c r="C2" s="317"/>
      <c r="D2" s="317"/>
      <c r="E2" s="317"/>
      <c r="F2" s="317"/>
      <c r="G2" s="317"/>
      <c r="H2" s="317"/>
      <c r="I2" s="207"/>
      <c r="J2" s="207"/>
      <c r="K2" s="207"/>
      <c r="L2" s="207"/>
      <c r="M2" s="208"/>
      <c r="N2" s="209"/>
      <c r="O2" s="209"/>
    </row>
    <row r="3" spans="1:15" ht="15" customHeight="1" x14ac:dyDescent="0.35">
      <c r="A3" s="317"/>
      <c r="B3" s="317"/>
      <c r="C3" s="317"/>
      <c r="D3" s="317"/>
      <c r="E3" s="317"/>
      <c r="F3" s="317"/>
      <c r="G3" s="317"/>
      <c r="H3" s="317"/>
      <c r="I3" s="207"/>
      <c r="J3" s="207"/>
      <c r="K3" s="207"/>
      <c r="L3" s="207"/>
      <c r="M3" s="6"/>
      <c r="N3" s="1"/>
      <c r="O3" s="1"/>
    </row>
    <row r="4" spans="1:15" ht="18.5" x14ac:dyDescent="0.35">
      <c r="A4" s="15"/>
      <c r="B4" s="212" t="s">
        <v>234</v>
      </c>
      <c r="C4" s="205"/>
      <c r="D4" s="205"/>
      <c r="E4" s="205"/>
      <c r="F4" s="205"/>
      <c r="G4" s="205"/>
      <c r="H4" s="205"/>
      <c r="I4" s="211"/>
      <c r="J4" s="211"/>
      <c r="K4" s="211"/>
      <c r="L4" s="211"/>
      <c r="M4" s="210"/>
      <c r="N4" s="1"/>
      <c r="O4" s="1"/>
    </row>
    <row r="5" spans="1:15" ht="7" customHeight="1" x14ac:dyDescent="0.35">
      <c r="A5" s="15"/>
      <c r="B5" s="212"/>
      <c r="C5" s="204"/>
      <c r="D5" s="217"/>
      <c r="E5" s="205"/>
      <c r="F5" s="205"/>
      <c r="G5" s="205"/>
      <c r="H5" s="205"/>
      <c r="I5" s="211"/>
      <c r="J5" s="211"/>
      <c r="K5" s="211"/>
      <c r="L5" s="211"/>
      <c r="M5" s="210"/>
      <c r="N5" s="1"/>
      <c r="O5" s="1"/>
    </row>
    <row r="6" spans="1:15" ht="18.5" x14ac:dyDescent="0.35">
      <c r="A6" s="15"/>
      <c r="B6" s="213" t="s">
        <v>233</v>
      </c>
      <c r="C6" s="204"/>
      <c r="D6" s="204"/>
      <c r="E6" s="205"/>
      <c r="F6" s="205"/>
      <c r="G6" s="205"/>
      <c r="H6" s="205"/>
      <c r="I6" s="211"/>
      <c r="J6" s="1"/>
      <c r="K6" s="211"/>
      <c r="L6" s="211"/>
      <c r="M6" s="210"/>
      <c r="N6" s="1"/>
      <c r="O6" s="1"/>
    </row>
    <row r="7" spans="1:15" ht="18.5" x14ac:dyDescent="0.35">
      <c r="A7" s="15"/>
      <c r="B7" s="214" t="s">
        <v>232</v>
      </c>
      <c r="C7" s="204"/>
      <c r="D7" s="216"/>
      <c r="E7" s="205"/>
      <c r="F7" s="205"/>
      <c r="G7" s="205"/>
      <c r="H7" s="205"/>
      <c r="I7" s="211"/>
      <c r="J7" s="211"/>
      <c r="K7" s="211"/>
      <c r="L7" s="211"/>
      <c r="M7" s="210"/>
      <c r="N7" s="1"/>
      <c r="O7" s="1"/>
    </row>
    <row r="8" spans="1:15" ht="22.5" x14ac:dyDescent="0.35">
      <c r="A8" s="15"/>
      <c r="B8" s="215" t="s">
        <v>231</v>
      </c>
      <c r="C8" s="206"/>
      <c r="D8" s="206"/>
      <c r="E8" s="206"/>
      <c r="F8" s="206"/>
      <c r="G8" s="206"/>
      <c r="H8" s="203"/>
      <c r="I8" s="6"/>
      <c r="J8" s="6"/>
      <c r="K8" s="6"/>
      <c r="L8" s="6"/>
      <c r="M8" s="6"/>
      <c r="N8" s="1"/>
      <c r="O8" s="1"/>
    </row>
    <row r="9" spans="1:15" ht="28.5" customHeight="1" x14ac:dyDescent="0.35">
      <c r="A9" s="15"/>
      <c r="B9" s="228"/>
      <c r="C9" s="206"/>
      <c r="D9" s="273"/>
      <c r="E9" s="206"/>
      <c r="F9" s="206"/>
      <c r="G9" s="206"/>
      <c r="H9" s="203"/>
      <c r="I9" s="6"/>
      <c r="J9" s="6"/>
      <c r="K9" s="6"/>
      <c r="L9" s="6"/>
      <c r="M9" s="6"/>
      <c r="N9" s="1"/>
      <c r="O9" s="1"/>
    </row>
    <row r="10" spans="1:15" ht="28.5" customHeight="1" x14ac:dyDescent="0.35">
      <c r="A10" s="15"/>
      <c r="B10" s="228"/>
      <c r="C10" s="206"/>
      <c r="D10" s="324" t="str">
        <f>IF(Registration!F30="","no input from the user",Registration!F30)</f>
        <v>no input from the user</v>
      </c>
      <c r="E10" s="324"/>
      <c r="F10" s="206"/>
      <c r="G10" s="206"/>
      <c r="H10" s="203"/>
      <c r="I10" s="6"/>
      <c r="J10" s="6"/>
      <c r="K10" s="6"/>
      <c r="L10" s="6"/>
      <c r="M10" s="6"/>
      <c r="N10" s="1"/>
      <c r="O10" s="1"/>
    </row>
    <row r="12" spans="1:15" ht="22.5" x14ac:dyDescent="0.35">
      <c r="A12" s="21"/>
      <c r="B12" s="25"/>
      <c r="C12" s="22"/>
      <c r="D12" s="26" t="s">
        <v>10</v>
      </c>
      <c r="E12" s="26"/>
      <c r="F12" s="26"/>
      <c r="G12" s="26"/>
      <c r="H12" s="26"/>
    </row>
    <row r="13" spans="1:15" ht="9.5" customHeight="1" x14ac:dyDescent="0.35">
      <c r="A13" s="1"/>
      <c r="B13" s="13"/>
      <c r="C13" s="1"/>
      <c r="D13" s="2"/>
      <c r="E13" s="3"/>
      <c r="F13" s="1"/>
      <c r="G13" s="1"/>
      <c r="H13" s="27"/>
    </row>
    <row r="14" spans="1:15" ht="14.5" customHeight="1" x14ac:dyDescent="0.35">
      <c r="A14" s="1"/>
      <c r="B14" s="23" t="s">
        <v>11</v>
      </c>
      <c r="C14" s="1"/>
      <c r="D14" s="323" t="s">
        <v>12</v>
      </c>
      <c r="E14" s="323"/>
      <c r="F14" s="323"/>
      <c r="G14" s="323"/>
      <c r="H14" s="323"/>
    </row>
    <row r="15" spans="1:15" x14ac:dyDescent="0.35">
      <c r="A15" s="1"/>
      <c r="B15" s="13"/>
      <c r="C15" s="1"/>
      <c r="D15" s="4"/>
      <c r="E15" s="1"/>
      <c r="F15" s="1"/>
      <c r="G15" s="1"/>
      <c r="H15" s="28"/>
    </row>
    <row r="16" spans="1:15" x14ac:dyDescent="0.35">
      <c r="A16" s="1"/>
      <c r="B16" s="6" t="s">
        <v>5</v>
      </c>
      <c r="C16" s="5"/>
      <c r="D16" s="320" t="s">
        <v>45</v>
      </c>
      <c r="E16" s="320"/>
      <c r="F16" s="1"/>
      <c r="G16" s="6" t="s">
        <v>6</v>
      </c>
    </row>
    <row r="17" spans="1:8" ht="4" customHeight="1" x14ac:dyDescent="0.35">
      <c r="A17" s="1"/>
      <c r="B17" s="6"/>
      <c r="C17" s="5"/>
      <c r="D17" s="17"/>
      <c r="E17" s="17"/>
      <c r="F17" s="1"/>
      <c r="G17" s="6"/>
    </row>
    <row r="18" spans="1:8" x14ac:dyDescent="0.35">
      <c r="A18" s="1"/>
      <c r="B18" s="13"/>
      <c r="C18" s="1"/>
      <c r="D18" s="54" t="s">
        <v>13</v>
      </c>
      <c r="E18" s="3"/>
      <c r="F18" s="1"/>
      <c r="G18" s="1"/>
    </row>
    <row r="19" spans="1:8" x14ac:dyDescent="0.35">
      <c r="A19" s="1"/>
      <c r="B19" s="24">
        <v>1</v>
      </c>
      <c r="C19" s="1"/>
      <c r="D19" s="315" t="s">
        <v>46</v>
      </c>
      <c r="E19" s="316"/>
      <c r="F19" s="1"/>
      <c r="G19" s="7"/>
    </row>
    <row r="20" spans="1:8" ht="4.5" customHeight="1" x14ac:dyDescent="0.35">
      <c r="A20" s="1"/>
      <c r="B20" s="13"/>
      <c r="C20" s="1"/>
      <c r="D20" s="8"/>
      <c r="E20" s="9"/>
      <c r="F20" s="1"/>
      <c r="G20" s="1"/>
    </row>
    <row r="21" spans="1:8" x14ac:dyDescent="0.35">
      <c r="A21" s="1"/>
      <c r="B21" s="24">
        <v>2</v>
      </c>
      <c r="C21" s="1"/>
      <c r="D21" s="315" t="s">
        <v>47</v>
      </c>
      <c r="E21" s="316"/>
      <c r="F21" s="10"/>
      <c r="G21" s="7"/>
    </row>
    <row r="22" spans="1:8" ht="4.5" customHeight="1" x14ac:dyDescent="0.35">
      <c r="A22" s="1"/>
      <c r="B22" s="13"/>
      <c r="C22" s="1"/>
      <c r="D22" s="8"/>
      <c r="E22" s="9"/>
      <c r="F22" s="1"/>
      <c r="G22" s="1"/>
    </row>
    <row r="23" spans="1:8" x14ac:dyDescent="0.35">
      <c r="A23" s="1"/>
      <c r="B23" s="24">
        <v>3</v>
      </c>
      <c r="C23" s="1"/>
      <c r="D23" s="315" t="s">
        <v>39</v>
      </c>
      <c r="E23" s="316"/>
      <c r="F23" s="10"/>
      <c r="G23" s="7"/>
    </row>
    <row r="24" spans="1:8" ht="4.5" customHeight="1" x14ac:dyDescent="0.35">
      <c r="A24" s="1"/>
      <c r="B24" s="13"/>
      <c r="C24" s="1"/>
      <c r="D24" s="8"/>
      <c r="E24" s="9"/>
      <c r="F24" s="1"/>
      <c r="G24" s="1"/>
    </row>
    <row r="25" spans="1:8" hidden="1" x14ac:dyDescent="0.35">
      <c r="A25" s="1"/>
      <c r="B25" s="24">
        <v>4</v>
      </c>
      <c r="C25" s="1"/>
      <c r="D25" s="315"/>
      <c r="E25" s="316"/>
      <c r="F25" s="10"/>
      <c r="G25" s="7"/>
    </row>
    <row r="26" spans="1:8" ht="5" hidden="1" customHeight="1" x14ac:dyDescent="0.35"/>
    <row r="27" spans="1:8" ht="17.5" customHeight="1" x14ac:dyDescent="0.35">
      <c r="A27" s="1"/>
      <c r="B27" s="33"/>
      <c r="C27" s="1"/>
      <c r="D27" s="2"/>
      <c r="E27" s="2"/>
      <c r="F27" s="3"/>
      <c r="G27" s="16"/>
    </row>
    <row r="28" spans="1:8" ht="14.5" customHeight="1" x14ac:dyDescent="0.35">
      <c r="A28" s="1"/>
      <c r="B28" s="23" t="s">
        <v>17</v>
      </c>
      <c r="C28" s="1"/>
      <c r="D28" s="323" t="s">
        <v>18</v>
      </c>
      <c r="E28" s="323"/>
      <c r="F28" s="323"/>
      <c r="G28" s="323"/>
      <c r="H28" s="323"/>
    </row>
    <row r="29" spans="1:8" x14ac:dyDescent="0.35">
      <c r="A29" s="1"/>
      <c r="B29" s="6"/>
      <c r="C29" s="5"/>
      <c r="D29" s="17"/>
      <c r="E29" s="17"/>
      <c r="F29" s="1"/>
      <c r="G29" s="6"/>
    </row>
    <row r="30" spans="1:8" ht="30.5" customHeight="1" x14ac:dyDescent="0.35">
      <c r="A30" s="1"/>
      <c r="B30" s="47" t="s">
        <v>40</v>
      </c>
      <c r="C30" s="46"/>
      <c r="D30" s="319" t="s">
        <v>48</v>
      </c>
      <c r="E30" s="319"/>
      <c r="F30" s="1"/>
      <c r="G30" s="48" t="s">
        <v>6</v>
      </c>
    </row>
    <row r="31" spans="1:8" ht="4" customHeight="1" x14ac:dyDescent="0.35">
      <c r="A31" s="1"/>
      <c r="B31" s="6"/>
      <c r="C31" s="5"/>
      <c r="D31" s="17"/>
      <c r="E31" s="17"/>
      <c r="F31" s="1"/>
      <c r="G31" s="6"/>
    </row>
    <row r="32" spans="1:8" x14ac:dyDescent="0.35">
      <c r="A32" s="1"/>
      <c r="B32" s="13"/>
      <c r="C32" s="1"/>
      <c r="D32" s="54" t="s">
        <v>13</v>
      </c>
      <c r="E32" s="3"/>
      <c r="F32" s="1"/>
      <c r="G32" s="1"/>
    </row>
    <row r="33" spans="1:8" x14ac:dyDescent="0.35">
      <c r="A33" s="1"/>
      <c r="B33" s="24">
        <v>1</v>
      </c>
      <c r="C33" s="1"/>
      <c r="D33" s="315" t="s">
        <v>41</v>
      </c>
      <c r="E33" s="316"/>
      <c r="F33" s="1"/>
      <c r="G33" s="7"/>
    </row>
    <row r="34" spans="1:8" ht="4.5" customHeight="1" x14ac:dyDescent="0.35">
      <c r="A34" s="1"/>
      <c r="B34" s="13"/>
      <c r="C34" s="1"/>
      <c r="D34" s="8"/>
      <c r="E34" s="9"/>
      <c r="F34" s="1"/>
      <c r="G34" s="1"/>
    </row>
    <row r="35" spans="1:8" x14ac:dyDescent="0.35">
      <c r="A35" s="1"/>
      <c r="B35" s="24">
        <v>2</v>
      </c>
      <c r="C35" s="1"/>
      <c r="D35" s="315" t="s">
        <v>42</v>
      </c>
      <c r="E35" s="316"/>
      <c r="F35" s="10"/>
      <c r="G35" s="7"/>
    </row>
    <row r="36" spans="1:8" ht="4.5" customHeight="1" x14ac:dyDescent="0.35">
      <c r="A36" s="1"/>
      <c r="B36" s="13"/>
      <c r="C36" s="1"/>
      <c r="D36" s="8"/>
      <c r="E36" s="9"/>
      <c r="F36" s="1"/>
      <c r="G36" s="1"/>
    </row>
    <row r="37" spans="1:8" x14ac:dyDescent="0.35">
      <c r="A37" s="1"/>
      <c r="B37" s="24">
        <v>3</v>
      </c>
      <c r="C37" s="1"/>
      <c r="D37" s="315" t="s">
        <v>43</v>
      </c>
      <c r="E37" s="316"/>
      <c r="F37" s="10"/>
      <c r="G37" s="7"/>
    </row>
    <row r="38" spans="1:8" ht="4.5" customHeight="1" x14ac:dyDescent="0.35">
      <c r="A38" s="1"/>
      <c r="B38" s="13"/>
      <c r="C38" s="1"/>
      <c r="D38" s="8"/>
      <c r="E38" s="9"/>
      <c r="F38" s="1"/>
      <c r="G38" s="1"/>
    </row>
    <row r="39" spans="1:8" x14ac:dyDescent="0.35">
      <c r="A39" s="1"/>
      <c r="B39" s="24">
        <v>4</v>
      </c>
      <c r="C39" s="1"/>
      <c r="D39" s="315" t="s">
        <v>44</v>
      </c>
      <c r="E39" s="316"/>
      <c r="F39" s="10"/>
      <c r="G39" s="7"/>
    </row>
    <row r="40" spans="1:8" ht="5" customHeight="1" x14ac:dyDescent="0.35"/>
    <row r="41" spans="1:8" ht="17" customHeight="1" x14ac:dyDescent="0.35">
      <c r="A41" s="1"/>
      <c r="B41" s="33"/>
      <c r="C41" s="1"/>
      <c r="D41" s="2"/>
      <c r="E41" s="2"/>
      <c r="F41" s="3"/>
      <c r="G41" s="16"/>
    </row>
    <row r="42" spans="1:8" ht="17" customHeight="1" x14ac:dyDescent="0.35">
      <c r="A42" s="1"/>
      <c r="B42" s="33"/>
      <c r="C42" s="1"/>
      <c r="D42" s="2"/>
      <c r="E42" s="2"/>
      <c r="F42" s="3"/>
      <c r="G42" s="16"/>
    </row>
    <row r="43" spans="1:8" ht="22.5" x14ac:dyDescent="0.35">
      <c r="A43" s="34"/>
      <c r="B43" s="51"/>
      <c r="C43" s="35"/>
      <c r="D43" s="36" t="s">
        <v>21</v>
      </c>
      <c r="E43" s="36"/>
      <c r="F43" s="36"/>
      <c r="G43" s="36"/>
      <c r="H43" s="36"/>
    </row>
    <row r="44" spans="1:8" ht="17" customHeight="1" x14ac:dyDescent="0.35">
      <c r="A44" s="1"/>
      <c r="B44" s="33"/>
      <c r="C44" s="1"/>
      <c r="D44" s="2"/>
      <c r="E44" s="2"/>
      <c r="F44" s="3"/>
      <c r="G44" s="16"/>
    </row>
    <row r="45" spans="1:8" ht="14.5" customHeight="1" x14ac:dyDescent="0.35">
      <c r="A45" s="1"/>
      <c r="B45" s="37" t="s">
        <v>20</v>
      </c>
      <c r="C45" s="1"/>
      <c r="D45" s="322" t="s">
        <v>49</v>
      </c>
      <c r="E45" s="322"/>
      <c r="F45" s="322"/>
      <c r="G45" s="322"/>
      <c r="H45" s="322"/>
    </row>
    <row r="46" spans="1:8" ht="17" customHeight="1" x14ac:dyDescent="0.35">
      <c r="A46" s="1"/>
      <c r="B46" s="33"/>
      <c r="C46" s="1"/>
      <c r="D46" s="2"/>
      <c r="E46" s="2"/>
      <c r="F46" s="3"/>
      <c r="G46" s="16"/>
    </row>
    <row r="47" spans="1:8" ht="29.5" customHeight="1" x14ac:dyDescent="0.35">
      <c r="A47" s="1"/>
      <c r="B47" s="47" t="s">
        <v>51</v>
      </c>
      <c r="C47" s="46"/>
      <c r="D47" s="319" t="s">
        <v>50</v>
      </c>
      <c r="E47" s="319"/>
      <c r="F47" s="1"/>
      <c r="G47" s="48" t="s">
        <v>6</v>
      </c>
    </row>
    <row r="48" spans="1:8" ht="4" customHeight="1" x14ac:dyDescent="0.35">
      <c r="A48" s="1"/>
      <c r="B48" s="6"/>
      <c r="C48" s="5"/>
      <c r="D48" s="17"/>
      <c r="E48" s="17"/>
      <c r="F48" s="1"/>
      <c r="G48" s="6"/>
    </row>
    <row r="49" spans="1:8" x14ac:dyDescent="0.35">
      <c r="A49" s="1"/>
      <c r="B49" s="13"/>
      <c r="C49" s="1"/>
      <c r="D49" s="54" t="s">
        <v>13</v>
      </c>
      <c r="E49" s="3"/>
      <c r="F49" s="1"/>
      <c r="G49" s="1"/>
    </row>
    <row r="50" spans="1:8" x14ac:dyDescent="0.35">
      <c r="A50" s="1"/>
      <c r="B50" s="24">
        <v>1</v>
      </c>
      <c r="C50" s="1"/>
      <c r="D50" s="315" t="s">
        <v>52</v>
      </c>
      <c r="E50" s="316"/>
      <c r="F50" s="1"/>
      <c r="G50" s="7"/>
    </row>
    <row r="51" spans="1:8" ht="4.5" customHeight="1" x14ac:dyDescent="0.35">
      <c r="A51" s="1"/>
      <c r="B51" s="13"/>
      <c r="C51" s="1"/>
      <c r="D51" s="8"/>
      <c r="E51" s="9"/>
      <c r="F51" s="1"/>
      <c r="G51" s="1"/>
    </row>
    <row r="52" spans="1:8" x14ac:dyDescent="0.35">
      <c r="A52" s="1"/>
      <c r="B52" s="24">
        <v>2</v>
      </c>
      <c r="C52" s="1"/>
      <c r="D52" s="315" t="s">
        <v>53</v>
      </c>
      <c r="E52" s="316"/>
      <c r="F52" s="10"/>
      <c r="G52" s="7"/>
    </row>
    <row r="53" spans="1:8" ht="4.5" customHeight="1" x14ac:dyDescent="0.35">
      <c r="A53" s="1"/>
      <c r="B53" s="13"/>
      <c r="C53" s="1"/>
      <c r="D53" s="8"/>
      <c r="E53" s="9"/>
      <c r="F53" s="1"/>
      <c r="G53" s="1"/>
    </row>
    <row r="54" spans="1:8" x14ac:dyDescent="0.35">
      <c r="A54" s="1"/>
      <c r="B54" s="24">
        <v>3</v>
      </c>
      <c r="C54" s="1"/>
      <c r="D54" s="315" t="s">
        <v>39</v>
      </c>
      <c r="E54" s="316"/>
      <c r="F54" s="10"/>
      <c r="G54" s="7"/>
    </row>
    <row r="55" spans="1:8" ht="4.5" customHeight="1" x14ac:dyDescent="0.35">
      <c r="A55" s="1"/>
      <c r="B55" s="13"/>
      <c r="C55" s="1"/>
      <c r="D55" s="8"/>
      <c r="E55" s="9"/>
      <c r="F55" s="1"/>
      <c r="G55" s="1"/>
    </row>
    <row r="56" spans="1:8" hidden="1" x14ac:dyDescent="0.35">
      <c r="A56" s="1"/>
      <c r="B56" s="24">
        <v>4</v>
      </c>
      <c r="C56" s="1"/>
      <c r="D56" s="315"/>
      <c r="E56" s="316"/>
      <c r="F56" s="10"/>
      <c r="G56" s="7"/>
    </row>
    <row r="57" spans="1:8" ht="5" hidden="1" customHeight="1" x14ac:dyDescent="0.35"/>
    <row r="58" spans="1:8" ht="17.5" customHeight="1" x14ac:dyDescent="0.35">
      <c r="A58" s="1"/>
      <c r="B58" s="33"/>
      <c r="C58" s="1"/>
      <c r="D58" s="2"/>
      <c r="E58" s="2"/>
      <c r="F58" s="3"/>
      <c r="G58" s="16"/>
    </row>
    <row r="59" spans="1:8" ht="14.5" customHeight="1" x14ac:dyDescent="0.35">
      <c r="A59" s="1"/>
      <c r="B59" s="37" t="s">
        <v>22</v>
      </c>
      <c r="C59" s="1"/>
      <c r="D59" s="322" t="s">
        <v>54</v>
      </c>
      <c r="E59" s="322"/>
      <c r="F59" s="322"/>
      <c r="G59" s="322"/>
      <c r="H59" s="322"/>
    </row>
    <row r="60" spans="1:8" ht="17" customHeight="1" x14ac:dyDescent="0.35">
      <c r="A60" s="1"/>
      <c r="B60" s="33"/>
      <c r="C60" s="1"/>
      <c r="D60" s="2"/>
      <c r="E60" s="2"/>
      <c r="F60" s="3"/>
      <c r="G60" s="16"/>
    </row>
    <row r="61" spans="1:8" x14ac:dyDescent="0.35">
      <c r="A61" s="1"/>
      <c r="B61" s="6" t="s">
        <v>60</v>
      </c>
      <c r="C61" s="5"/>
      <c r="D61" s="320" t="s">
        <v>55</v>
      </c>
      <c r="E61" s="320"/>
      <c r="F61" s="1"/>
      <c r="G61" s="6" t="s">
        <v>6</v>
      </c>
    </row>
    <row r="62" spans="1:8" ht="4" customHeight="1" x14ac:dyDescent="0.35">
      <c r="A62" s="1"/>
      <c r="B62" s="6"/>
      <c r="C62" s="5"/>
      <c r="D62" s="17"/>
      <c r="E62" s="17"/>
      <c r="F62" s="1"/>
      <c r="G62" s="6"/>
    </row>
    <row r="63" spans="1:8" x14ac:dyDescent="0.35">
      <c r="A63" s="1"/>
      <c r="B63" s="13"/>
      <c r="C63" s="1"/>
      <c r="D63" s="54" t="s">
        <v>8</v>
      </c>
      <c r="E63" s="3"/>
      <c r="F63" s="1"/>
      <c r="G63" s="1"/>
    </row>
    <row r="64" spans="1:8" x14ac:dyDescent="0.35">
      <c r="A64" s="1"/>
      <c r="B64" s="24">
        <v>1</v>
      </c>
      <c r="C64" s="1"/>
      <c r="D64" s="315" t="s">
        <v>56</v>
      </c>
      <c r="E64" s="316"/>
      <c r="F64" s="1"/>
      <c r="G64" s="7"/>
    </row>
    <row r="65" spans="1:8" ht="4" customHeight="1" x14ac:dyDescent="0.35">
      <c r="A65" s="1"/>
      <c r="B65" s="13"/>
      <c r="C65" s="1"/>
      <c r="D65" s="8"/>
      <c r="E65" s="9"/>
      <c r="F65" s="1"/>
      <c r="G65" s="1"/>
    </row>
    <row r="66" spans="1:8" x14ac:dyDescent="0.35">
      <c r="A66" s="1"/>
      <c r="B66" s="24">
        <v>2</v>
      </c>
      <c r="C66" s="1"/>
      <c r="D66" s="315" t="s">
        <v>57</v>
      </c>
      <c r="E66" s="316"/>
      <c r="F66" s="10"/>
      <c r="G66" s="7"/>
    </row>
    <row r="67" spans="1:8" ht="4" customHeight="1" x14ac:dyDescent="0.35">
      <c r="A67" s="1"/>
      <c r="B67" s="13"/>
      <c r="C67" s="1"/>
      <c r="D67" s="8"/>
      <c r="E67" s="9"/>
      <c r="F67" s="1"/>
      <c r="G67" s="1"/>
    </row>
    <row r="68" spans="1:8" x14ac:dyDescent="0.35">
      <c r="A68" s="1"/>
      <c r="B68" s="24">
        <v>3</v>
      </c>
      <c r="C68" s="1"/>
      <c r="D68" s="315" t="s">
        <v>58</v>
      </c>
      <c r="E68" s="316"/>
      <c r="F68" s="10"/>
      <c r="G68" s="7"/>
    </row>
    <row r="69" spans="1:8" ht="4" customHeight="1" x14ac:dyDescent="0.35">
      <c r="A69" s="1"/>
      <c r="B69" s="13"/>
      <c r="C69" s="1"/>
      <c r="D69" s="11"/>
      <c r="E69" s="9"/>
      <c r="F69" s="1"/>
      <c r="G69" s="1"/>
    </row>
    <row r="70" spans="1:8" x14ac:dyDescent="0.35">
      <c r="A70" s="1"/>
      <c r="B70" s="24">
        <v>4</v>
      </c>
      <c r="C70" s="1"/>
      <c r="D70" s="315" t="s">
        <v>59</v>
      </c>
      <c r="E70" s="316"/>
      <c r="F70" s="10"/>
      <c r="G70" s="7"/>
    </row>
    <row r="71" spans="1:8" ht="4" customHeight="1" x14ac:dyDescent="0.35">
      <c r="A71" s="1"/>
      <c r="B71" s="13"/>
      <c r="C71" s="1"/>
      <c r="D71" s="11"/>
      <c r="E71" s="9"/>
      <c r="F71" s="1"/>
      <c r="G71" s="1"/>
    </row>
    <row r="72" spans="1:8" ht="17.5" customHeight="1" x14ac:dyDescent="0.35">
      <c r="A72" s="1"/>
      <c r="B72" s="33"/>
      <c r="C72" s="1"/>
      <c r="D72" s="2"/>
      <c r="E72" s="2"/>
      <c r="F72" s="3"/>
      <c r="G72" s="16"/>
    </row>
    <row r="73" spans="1:8" ht="14.5" customHeight="1" x14ac:dyDescent="0.35">
      <c r="A73" s="1"/>
      <c r="B73" s="37" t="s">
        <v>23</v>
      </c>
      <c r="C73" s="1"/>
      <c r="D73" s="322" t="s">
        <v>61</v>
      </c>
      <c r="E73" s="322"/>
      <c r="F73" s="322"/>
      <c r="G73" s="322"/>
      <c r="H73" s="322"/>
    </row>
    <row r="74" spans="1:8" ht="17" customHeight="1" x14ac:dyDescent="0.35">
      <c r="A74" s="1"/>
      <c r="B74" s="33"/>
      <c r="C74" s="1"/>
      <c r="D74" s="2"/>
      <c r="E74" s="2"/>
      <c r="F74" s="3"/>
      <c r="G74" s="16"/>
    </row>
    <row r="75" spans="1:8" ht="30.5" customHeight="1" x14ac:dyDescent="0.35">
      <c r="A75" s="1"/>
      <c r="B75" s="47" t="s">
        <v>65</v>
      </c>
      <c r="C75" s="46"/>
      <c r="D75" s="319" t="s">
        <v>62</v>
      </c>
      <c r="E75" s="319"/>
      <c r="F75" s="1"/>
      <c r="G75" s="48" t="s">
        <v>6</v>
      </c>
    </row>
    <row r="76" spans="1:8" ht="4" customHeight="1" x14ac:dyDescent="0.35">
      <c r="A76" s="1"/>
      <c r="B76" s="6"/>
      <c r="C76" s="5"/>
      <c r="D76" s="17"/>
      <c r="E76" s="17"/>
      <c r="F76" s="1"/>
      <c r="G76" s="6"/>
    </row>
    <row r="77" spans="1:8" x14ac:dyDescent="0.35">
      <c r="A77" s="1"/>
      <c r="B77" s="13"/>
      <c r="C77" s="1"/>
      <c r="D77" s="54" t="s">
        <v>8</v>
      </c>
      <c r="E77" s="3"/>
      <c r="F77" s="1"/>
      <c r="G77" s="1"/>
    </row>
    <row r="78" spans="1:8" x14ac:dyDescent="0.35">
      <c r="A78" s="1"/>
      <c r="B78" s="24">
        <v>1</v>
      </c>
      <c r="C78" s="1"/>
      <c r="D78" s="315" t="s">
        <v>64</v>
      </c>
      <c r="E78" s="316"/>
      <c r="F78" s="1"/>
      <c r="G78" s="7"/>
    </row>
    <row r="79" spans="1:8" ht="4" customHeight="1" x14ac:dyDescent="0.35">
      <c r="A79" s="1"/>
      <c r="B79" s="13"/>
      <c r="C79" s="1"/>
      <c r="D79" s="8"/>
      <c r="E79" s="9"/>
      <c r="F79" s="1"/>
      <c r="G79" s="1"/>
    </row>
    <row r="80" spans="1:8" x14ac:dyDescent="0.35">
      <c r="A80" s="1"/>
      <c r="B80" s="24">
        <v>2</v>
      </c>
      <c r="C80" s="1"/>
      <c r="D80" s="315" t="s">
        <v>63</v>
      </c>
      <c r="E80" s="316"/>
      <c r="F80" s="10"/>
      <c r="G80" s="7"/>
    </row>
    <row r="81" spans="1:8" ht="4" customHeight="1" x14ac:dyDescent="0.35">
      <c r="A81" s="1"/>
      <c r="B81" s="33"/>
      <c r="C81" s="1"/>
      <c r="D81" s="2"/>
      <c r="E81" s="2"/>
      <c r="F81" s="3"/>
      <c r="G81" s="16"/>
    </row>
    <row r="82" spans="1:8" ht="19" customHeight="1" x14ac:dyDescent="0.35">
      <c r="A82" s="1"/>
      <c r="B82" s="13"/>
      <c r="C82" s="1"/>
      <c r="D82" s="8"/>
      <c r="E82" s="9"/>
      <c r="F82" s="1"/>
      <c r="G82" s="1"/>
    </row>
    <row r="83" spans="1:8" ht="14.5" customHeight="1" x14ac:dyDescent="0.35">
      <c r="A83" s="1"/>
      <c r="B83" s="37" t="s">
        <v>24</v>
      </c>
      <c r="C83" s="1"/>
      <c r="D83" s="322" t="s">
        <v>66</v>
      </c>
      <c r="E83" s="322"/>
      <c r="F83" s="322"/>
      <c r="G83" s="322"/>
      <c r="H83" s="322"/>
    </row>
    <row r="84" spans="1:8" ht="17" customHeight="1" x14ac:dyDescent="0.35">
      <c r="A84" s="1"/>
      <c r="B84" s="33"/>
      <c r="C84" s="1"/>
      <c r="D84" s="2"/>
      <c r="E84" s="2"/>
      <c r="F84" s="3"/>
      <c r="G84" s="16"/>
    </row>
    <row r="85" spans="1:8" x14ac:dyDescent="0.35">
      <c r="A85" s="1"/>
      <c r="B85" s="6" t="s">
        <v>71</v>
      </c>
      <c r="C85" s="5"/>
      <c r="D85" s="320" t="s">
        <v>67</v>
      </c>
      <c r="E85" s="320"/>
      <c r="F85" s="1"/>
      <c r="G85" s="6" t="s">
        <v>6</v>
      </c>
    </row>
    <row r="86" spans="1:8" ht="4" customHeight="1" x14ac:dyDescent="0.35">
      <c r="A86" s="1"/>
      <c r="B86" s="6"/>
      <c r="C86" s="5"/>
      <c r="D86" s="17"/>
      <c r="E86" s="17"/>
      <c r="F86" s="1"/>
      <c r="G86" s="6"/>
    </row>
    <row r="87" spans="1:8" x14ac:dyDescent="0.35">
      <c r="A87" s="1"/>
      <c r="B87" s="13"/>
      <c r="C87" s="1"/>
      <c r="D87" s="54" t="s">
        <v>13</v>
      </c>
      <c r="E87" s="3"/>
      <c r="F87" s="1"/>
      <c r="G87" s="1"/>
    </row>
    <row r="88" spans="1:8" x14ac:dyDescent="0.35">
      <c r="A88" s="1"/>
      <c r="B88" s="24">
        <v>1</v>
      </c>
      <c r="C88" s="1"/>
      <c r="D88" s="315" t="s">
        <v>68</v>
      </c>
      <c r="E88" s="316"/>
      <c r="F88" s="1"/>
      <c r="G88" s="7"/>
    </row>
    <row r="89" spans="1:8" ht="4.5" customHeight="1" x14ac:dyDescent="0.35">
      <c r="A89" s="1"/>
      <c r="B89" s="13"/>
      <c r="C89" s="1"/>
      <c r="D89" s="8"/>
      <c r="E89" s="9"/>
      <c r="F89" s="1"/>
      <c r="G89" s="1"/>
    </row>
    <row r="90" spans="1:8" x14ac:dyDescent="0.35">
      <c r="A90" s="1"/>
      <c r="B90" s="24">
        <v>2</v>
      </c>
      <c r="C90" s="1"/>
      <c r="D90" s="315" t="s">
        <v>69</v>
      </c>
      <c r="E90" s="316"/>
      <c r="F90" s="10"/>
      <c r="G90" s="7"/>
    </row>
    <row r="91" spans="1:8" ht="4.5" customHeight="1" x14ac:dyDescent="0.35">
      <c r="A91" s="1"/>
      <c r="B91" s="13"/>
      <c r="C91" s="1"/>
      <c r="D91" s="8"/>
      <c r="E91" s="9"/>
      <c r="F91" s="1"/>
      <c r="G91" s="1"/>
    </row>
    <row r="92" spans="1:8" x14ac:dyDescent="0.35">
      <c r="A92" s="1"/>
      <c r="B92" s="24">
        <v>3</v>
      </c>
      <c r="C92" s="1"/>
      <c r="D92" s="315" t="s">
        <v>70</v>
      </c>
      <c r="E92" s="316"/>
      <c r="F92" s="10"/>
      <c r="G92" s="7"/>
    </row>
    <row r="93" spans="1:8" ht="4.5" customHeight="1" x14ac:dyDescent="0.35">
      <c r="A93" s="1"/>
      <c r="B93" s="13"/>
      <c r="C93" s="1"/>
      <c r="D93" s="8"/>
      <c r="E93" s="9"/>
      <c r="F93" s="1"/>
      <c r="G93" s="1"/>
    </row>
    <row r="94" spans="1:8" hidden="1" x14ac:dyDescent="0.35">
      <c r="A94" s="1"/>
      <c r="B94" s="24">
        <v>4</v>
      </c>
      <c r="C94" s="1"/>
      <c r="D94" s="315"/>
      <c r="E94" s="316"/>
      <c r="F94" s="10"/>
      <c r="G94" s="7"/>
    </row>
    <row r="95" spans="1:8" ht="5.5" hidden="1" customHeight="1" x14ac:dyDescent="0.35">
      <c r="A95" s="1"/>
      <c r="B95" s="33"/>
      <c r="C95" s="1"/>
      <c r="D95" s="2"/>
      <c r="E95" s="2"/>
      <c r="F95" s="3"/>
      <c r="G95" s="16"/>
    </row>
    <row r="96" spans="1:8" ht="17" customHeight="1" x14ac:dyDescent="0.35">
      <c r="A96" s="1"/>
      <c r="B96" s="33"/>
      <c r="C96" s="1"/>
      <c r="D96" s="2"/>
      <c r="E96" s="2"/>
      <c r="F96" s="3"/>
      <c r="G96" s="16"/>
    </row>
    <row r="97" spans="1:8" ht="14.5" customHeight="1" x14ac:dyDescent="0.35">
      <c r="A97" s="1"/>
      <c r="B97" s="37" t="s">
        <v>25</v>
      </c>
      <c r="C97" s="1"/>
      <c r="D97" s="322" t="s">
        <v>72</v>
      </c>
      <c r="E97" s="322"/>
      <c r="F97" s="322"/>
      <c r="G97" s="322"/>
      <c r="H97" s="322"/>
    </row>
    <row r="98" spans="1:8" ht="17" customHeight="1" x14ac:dyDescent="0.35">
      <c r="A98" s="1"/>
      <c r="B98" s="33"/>
      <c r="C98" s="1"/>
      <c r="D98" s="2"/>
      <c r="E98" s="2"/>
      <c r="F98" s="3"/>
      <c r="G98" s="16"/>
    </row>
    <row r="99" spans="1:8" x14ac:dyDescent="0.35">
      <c r="A99" s="1"/>
      <c r="B99" s="6" t="s">
        <v>74</v>
      </c>
      <c r="C99" s="5"/>
      <c r="D99" s="320" t="s">
        <v>73</v>
      </c>
      <c r="E99" s="320"/>
      <c r="F99" s="1"/>
      <c r="G99" s="6" t="s">
        <v>6</v>
      </c>
    </row>
    <row r="100" spans="1:8" ht="4" customHeight="1" x14ac:dyDescent="0.35">
      <c r="A100" s="1"/>
      <c r="B100" s="6"/>
      <c r="C100" s="5"/>
      <c r="D100" s="17"/>
      <c r="E100" s="17"/>
      <c r="F100" s="1"/>
      <c r="G100" s="6"/>
    </row>
    <row r="101" spans="1:8" x14ac:dyDescent="0.35">
      <c r="A101" s="1"/>
      <c r="B101" s="13"/>
      <c r="C101" s="1"/>
      <c r="D101" s="54" t="s">
        <v>8</v>
      </c>
      <c r="E101" s="3"/>
      <c r="F101" s="1"/>
      <c r="G101" s="1"/>
    </row>
    <row r="102" spans="1:8" x14ac:dyDescent="0.35">
      <c r="A102" s="1"/>
      <c r="B102" s="24">
        <v>1</v>
      </c>
      <c r="C102" s="1"/>
      <c r="D102" s="315" t="s">
        <v>75</v>
      </c>
      <c r="E102" s="316"/>
      <c r="F102" s="1"/>
      <c r="G102" s="7"/>
    </row>
    <row r="103" spans="1:8" ht="4" customHeight="1" x14ac:dyDescent="0.35">
      <c r="A103" s="1"/>
      <c r="B103" s="13"/>
      <c r="C103" s="1"/>
      <c r="D103" s="8"/>
      <c r="E103" s="9"/>
      <c r="F103" s="1"/>
      <c r="G103" s="1"/>
    </row>
    <row r="104" spans="1:8" x14ac:dyDescent="0.35">
      <c r="A104" s="1"/>
      <c r="B104" s="24">
        <v>2</v>
      </c>
      <c r="C104" s="1"/>
      <c r="D104" s="315" t="s">
        <v>76</v>
      </c>
      <c r="E104" s="316"/>
      <c r="F104" s="10"/>
      <c r="G104" s="7"/>
    </row>
    <row r="105" spans="1:8" ht="4" customHeight="1" x14ac:dyDescent="0.35">
      <c r="A105" s="1"/>
      <c r="B105" s="13"/>
      <c r="C105" s="1"/>
      <c r="D105" s="8"/>
      <c r="E105" s="9"/>
      <c r="F105" s="1"/>
      <c r="G105" s="1"/>
    </row>
    <row r="106" spans="1:8" x14ac:dyDescent="0.35">
      <c r="A106" s="1"/>
      <c r="B106" s="24">
        <v>3</v>
      </c>
      <c r="C106" s="1"/>
      <c r="D106" s="315" t="s">
        <v>77</v>
      </c>
      <c r="E106" s="316"/>
      <c r="F106" s="10"/>
      <c r="G106" s="7"/>
    </row>
    <row r="107" spans="1:8" ht="4" customHeight="1" x14ac:dyDescent="0.35">
      <c r="A107" s="1"/>
      <c r="B107" s="13"/>
      <c r="C107" s="1"/>
      <c r="D107" s="11"/>
      <c r="E107" s="9"/>
      <c r="F107" s="1"/>
      <c r="G107" s="1"/>
    </row>
    <row r="108" spans="1:8" x14ac:dyDescent="0.35">
      <c r="A108" s="1"/>
      <c r="B108" s="24">
        <v>4</v>
      </c>
      <c r="C108" s="1"/>
      <c r="D108" s="315" t="s">
        <v>78</v>
      </c>
      <c r="E108" s="316"/>
      <c r="F108" s="10"/>
      <c r="G108" s="7"/>
    </row>
    <row r="109" spans="1:8" ht="4" customHeight="1" x14ac:dyDescent="0.35">
      <c r="A109" s="1"/>
      <c r="B109" s="13"/>
      <c r="C109" s="1"/>
      <c r="D109" s="11"/>
      <c r="E109" s="9"/>
      <c r="F109" s="1"/>
      <c r="G109" s="1"/>
    </row>
    <row r="110" spans="1:8" ht="17" customHeight="1" x14ac:dyDescent="0.35">
      <c r="A110" s="1"/>
      <c r="B110" s="33"/>
      <c r="C110" s="1"/>
      <c r="D110" s="2"/>
      <c r="E110" s="2"/>
      <c r="F110" s="3"/>
      <c r="G110" s="16"/>
    </row>
    <row r="111" spans="1:8" ht="14.5" customHeight="1" x14ac:dyDescent="0.35">
      <c r="A111" s="1"/>
      <c r="B111" s="37" t="s">
        <v>26</v>
      </c>
      <c r="C111" s="1"/>
      <c r="D111" s="322" t="s">
        <v>79</v>
      </c>
      <c r="E111" s="322"/>
      <c r="F111" s="322"/>
      <c r="G111" s="322"/>
      <c r="H111" s="322"/>
    </row>
    <row r="112" spans="1:8" ht="17" customHeight="1" x14ac:dyDescent="0.35">
      <c r="A112" s="1"/>
      <c r="B112" s="33"/>
      <c r="C112" s="1"/>
      <c r="D112" s="2"/>
      <c r="E112" s="2"/>
      <c r="F112" s="3"/>
      <c r="G112" s="16"/>
    </row>
    <row r="113" spans="1:7" ht="44" customHeight="1" x14ac:dyDescent="0.35">
      <c r="A113" s="1"/>
      <c r="B113" s="47" t="s">
        <v>80</v>
      </c>
      <c r="C113" s="46"/>
      <c r="D113" s="319" t="s">
        <v>81</v>
      </c>
      <c r="E113" s="319"/>
      <c r="F113" s="1"/>
      <c r="G113" s="48" t="s">
        <v>6</v>
      </c>
    </row>
    <row r="114" spans="1:7" ht="4" customHeight="1" x14ac:dyDescent="0.35">
      <c r="A114" s="1"/>
      <c r="B114" s="6"/>
      <c r="C114" s="5"/>
      <c r="D114" s="17"/>
      <c r="E114" s="17"/>
      <c r="F114" s="1"/>
      <c r="G114" s="6"/>
    </row>
    <row r="115" spans="1:7" x14ac:dyDescent="0.35">
      <c r="A115" s="1"/>
      <c r="B115" s="13"/>
      <c r="C115" s="1"/>
      <c r="D115" s="54" t="s">
        <v>13</v>
      </c>
      <c r="E115" s="3"/>
      <c r="F115" s="1"/>
      <c r="G115" s="1"/>
    </row>
    <row r="116" spans="1:7" x14ac:dyDescent="0.35">
      <c r="A116" s="1"/>
      <c r="B116" s="24">
        <v>1</v>
      </c>
      <c r="C116" s="1"/>
      <c r="D116" s="315" t="s">
        <v>82</v>
      </c>
      <c r="E116" s="316"/>
      <c r="F116" s="1"/>
      <c r="G116" s="7"/>
    </row>
    <row r="117" spans="1:7" ht="4.5" customHeight="1" x14ac:dyDescent="0.35">
      <c r="A117" s="1"/>
      <c r="B117" s="13"/>
      <c r="C117" s="1"/>
      <c r="D117" s="8"/>
      <c r="E117" s="9"/>
      <c r="F117" s="1"/>
      <c r="G117" s="1"/>
    </row>
    <row r="118" spans="1:7" x14ac:dyDescent="0.35">
      <c r="A118" s="1"/>
      <c r="B118" s="24">
        <v>2</v>
      </c>
      <c r="C118" s="1"/>
      <c r="D118" s="315" t="s">
        <v>83</v>
      </c>
      <c r="E118" s="316"/>
      <c r="F118" s="10"/>
      <c r="G118" s="7"/>
    </row>
    <row r="119" spans="1:7" ht="4.5" customHeight="1" x14ac:dyDescent="0.35">
      <c r="A119" s="1"/>
      <c r="B119" s="13"/>
      <c r="C119" s="1"/>
      <c r="D119" s="8"/>
      <c r="E119" s="9"/>
      <c r="F119" s="1"/>
      <c r="G119" s="1"/>
    </row>
    <row r="120" spans="1:7" x14ac:dyDescent="0.35">
      <c r="A120" s="1"/>
      <c r="B120" s="24">
        <v>3</v>
      </c>
      <c r="C120" s="1"/>
      <c r="D120" s="315" t="s">
        <v>84</v>
      </c>
      <c r="E120" s="316"/>
      <c r="F120" s="10"/>
      <c r="G120" s="7"/>
    </row>
    <row r="121" spans="1:7" ht="4.5" customHeight="1" x14ac:dyDescent="0.35">
      <c r="A121" s="1"/>
      <c r="B121" s="13"/>
      <c r="C121" s="1"/>
      <c r="D121" s="8"/>
      <c r="E121" s="9"/>
      <c r="F121" s="1"/>
      <c r="G121" s="1"/>
    </row>
    <row r="122" spans="1:7" x14ac:dyDescent="0.35">
      <c r="A122" s="1"/>
      <c r="B122" s="24">
        <v>4</v>
      </c>
      <c r="C122" s="1"/>
      <c r="D122" s="315" t="s">
        <v>85</v>
      </c>
      <c r="E122" s="316"/>
      <c r="F122" s="10"/>
      <c r="G122" s="7"/>
    </row>
    <row r="123" spans="1:7" ht="5" customHeight="1" x14ac:dyDescent="0.35">
      <c r="A123" s="1"/>
      <c r="B123" s="33"/>
      <c r="C123" s="1"/>
      <c r="D123" s="2"/>
      <c r="E123" s="2"/>
      <c r="F123" s="3"/>
      <c r="G123" s="16"/>
    </row>
    <row r="124" spans="1:7" x14ac:dyDescent="0.35">
      <c r="A124" s="1"/>
      <c r="B124" s="24">
        <v>5</v>
      </c>
      <c r="C124" s="1"/>
      <c r="D124" s="315" t="s">
        <v>39</v>
      </c>
      <c r="E124" s="316"/>
      <c r="F124" s="10"/>
      <c r="G124" s="7"/>
    </row>
    <row r="125" spans="1:7" ht="3" customHeight="1" x14ac:dyDescent="0.35">
      <c r="A125" s="1"/>
      <c r="B125" s="33"/>
      <c r="C125" s="1"/>
      <c r="D125" s="2"/>
      <c r="E125" s="2"/>
      <c r="F125" s="3"/>
      <c r="G125" s="16"/>
    </row>
    <row r="126" spans="1:7" ht="15.5" customHeight="1" x14ac:dyDescent="0.35">
      <c r="A126" s="1"/>
      <c r="B126" s="33"/>
      <c r="C126" s="1"/>
      <c r="D126" s="2"/>
      <c r="E126" s="2"/>
      <c r="F126" s="3"/>
      <c r="G126" s="16"/>
    </row>
    <row r="127" spans="1:7" x14ac:dyDescent="0.35">
      <c r="A127" s="1"/>
      <c r="B127" s="47" t="s">
        <v>86</v>
      </c>
      <c r="C127" s="46"/>
      <c r="D127" s="319" t="s">
        <v>87</v>
      </c>
      <c r="E127" s="319"/>
      <c r="F127" s="1"/>
      <c r="G127" s="48" t="s">
        <v>6</v>
      </c>
    </row>
    <row r="128" spans="1:7" ht="4" customHeight="1" x14ac:dyDescent="0.35">
      <c r="A128" s="1"/>
      <c r="B128" s="6"/>
      <c r="C128" s="5"/>
      <c r="D128" s="17"/>
      <c r="E128" s="17"/>
      <c r="F128" s="1"/>
      <c r="G128" s="6"/>
    </row>
    <row r="129" spans="1:8" x14ac:dyDescent="0.35">
      <c r="A129" s="1"/>
      <c r="B129" s="13"/>
      <c r="C129" s="1"/>
      <c r="D129" s="54" t="s">
        <v>8</v>
      </c>
      <c r="E129" s="3"/>
      <c r="F129" s="1"/>
      <c r="G129" s="1"/>
    </row>
    <row r="130" spans="1:8" x14ac:dyDescent="0.35">
      <c r="A130" s="1"/>
      <c r="B130" s="24">
        <v>1</v>
      </c>
      <c r="C130" s="1"/>
      <c r="D130" s="315" t="s">
        <v>88</v>
      </c>
      <c r="E130" s="316"/>
      <c r="F130" s="1"/>
      <c r="G130" s="7"/>
    </row>
    <row r="131" spans="1:8" ht="4.5" customHeight="1" x14ac:dyDescent="0.35">
      <c r="A131" s="1"/>
      <c r="B131" s="13"/>
      <c r="C131" s="1"/>
      <c r="D131" s="8"/>
      <c r="E131" s="9"/>
      <c r="F131" s="1"/>
      <c r="G131" s="1"/>
    </row>
    <row r="132" spans="1:8" x14ac:dyDescent="0.35">
      <c r="A132" s="1"/>
      <c r="B132" s="24">
        <v>2</v>
      </c>
      <c r="C132" s="1"/>
      <c r="D132" s="315" t="s">
        <v>89</v>
      </c>
      <c r="E132" s="316"/>
      <c r="F132" s="10"/>
      <c r="G132" s="7"/>
    </row>
    <row r="133" spans="1:8" ht="4.5" customHeight="1" x14ac:dyDescent="0.35">
      <c r="A133" s="1"/>
      <c r="B133" s="13"/>
      <c r="C133" s="1"/>
      <c r="D133" s="8"/>
      <c r="E133" s="9"/>
      <c r="F133" s="1"/>
      <c r="G133" s="1"/>
    </row>
    <row r="134" spans="1:8" x14ac:dyDescent="0.35">
      <c r="A134" s="1"/>
      <c r="B134" s="24">
        <v>3</v>
      </c>
      <c r="C134" s="1"/>
      <c r="D134" s="315" t="s">
        <v>90</v>
      </c>
      <c r="E134" s="316"/>
      <c r="F134" s="10"/>
      <c r="G134" s="7"/>
    </row>
    <row r="135" spans="1:8" ht="4.5" customHeight="1" x14ac:dyDescent="0.35">
      <c r="A135" s="1"/>
      <c r="B135" s="13"/>
      <c r="C135" s="1"/>
      <c r="D135" s="8"/>
      <c r="E135" s="9"/>
      <c r="F135" s="1"/>
      <c r="G135" s="1"/>
    </row>
    <row r="136" spans="1:8" x14ac:dyDescent="0.35">
      <c r="A136" s="1"/>
      <c r="B136" s="24">
        <v>4</v>
      </c>
      <c r="C136" s="1"/>
      <c r="D136" s="315" t="s">
        <v>91</v>
      </c>
      <c r="E136" s="316"/>
      <c r="F136" s="10"/>
      <c r="G136" s="7"/>
    </row>
    <row r="137" spans="1:8" ht="5" customHeight="1" x14ac:dyDescent="0.35">
      <c r="A137" s="1"/>
      <c r="B137" s="33"/>
      <c r="C137" s="1"/>
      <c r="D137" s="2"/>
      <c r="E137" s="2"/>
      <c r="F137" s="3"/>
      <c r="G137" s="16"/>
    </row>
    <row r="138" spans="1:8" x14ac:dyDescent="0.35">
      <c r="A138" s="1"/>
      <c r="B138" s="24">
        <v>5</v>
      </c>
      <c r="C138" s="1"/>
      <c r="D138" s="315" t="s">
        <v>92</v>
      </c>
      <c r="E138" s="316"/>
      <c r="F138" s="10"/>
      <c r="G138" s="7"/>
    </row>
    <row r="139" spans="1:8" ht="3" customHeight="1" x14ac:dyDescent="0.35">
      <c r="A139" s="1"/>
      <c r="B139" s="33"/>
      <c r="C139" s="1"/>
      <c r="D139" s="2"/>
      <c r="E139" s="2"/>
      <c r="F139" s="3"/>
      <c r="G139" s="16"/>
    </row>
    <row r="140" spans="1:8" ht="17" customHeight="1" x14ac:dyDescent="0.35">
      <c r="A140" s="1"/>
      <c r="B140" s="33"/>
      <c r="C140" s="1"/>
      <c r="D140" s="2"/>
      <c r="E140" s="2"/>
      <c r="F140" s="3"/>
      <c r="G140" s="16"/>
    </row>
    <row r="141" spans="1:8" ht="14.5" customHeight="1" x14ac:dyDescent="0.35">
      <c r="A141" s="1"/>
      <c r="B141" s="37" t="s">
        <v>27</v>
      </c>
      <c r="C141" s="1"/>
      <c r="D141" s="322" t="s">
        <v>93</v>
      </c>
      <c r="E141" s="322"/>
      <c r="F141" s="322"/>
      <c r="G141" s="322"/>
      <c r="H141" s="322"/>
    </row>
    <row r="142" spans="1:8" ht="17" customHeight="1" x14ac:dyDescent="0.35">
      <c r="A142" s="1"/>
      <c r="B142" s="33"/>
      <c r="C142" s="1"/>
      <c r="D142" s="2"/>
      <c r="E142" s="2"/>
      <c r="F142" s="3"/>
      <c r="G142" s="16"/>
    </row>
    <row r="143" spans="1:8" x14ac:dyDescent="0.35">
      <c r="A143" s="1"/>
      <c r="B143" s="6" t="s">
        <v>115</v>
      </c>
      <c r="C143" s="5"/>
      <c r="D143" s="320" t="s">
        <v>256</v>
      </c>
      <c r="E143" s="320"/>
      <c r="F143" s="1"/>
      <c r="G143" s="6" t="s">
        <v>6</v>
      </c>
    </row>
    <row r="144" spans="1:8" ht="4" customHeight="1" x14ac:dyDescent="0.35">
      <c r="A144" s="1"/>
      <c r="B144" s="6"/>
      <c r="C144" s="5"/>
      <c r="D144" s="17"/>
      <c r="E144" s="17"/>
      <c r="F144" s="1"/>
      <c r="G144" s="6"/>
    </row>
    <row r="145" spans="1:8" x14ac:dyDescent="0.35">
      <c r="A145" s="1"/>
      <c r="B145" s="13"/>
      <c r="C145" s="1"/>
      <c r="D145" s="54" t="s">
        <v>13</v>
      </c>
      <c r="E145" s="3"/>
      <c r="F145" s="1"/>
      <c r="G145" s="1"/>
    </row>
    <row r="146" spans="1:8" x14ac:dyDescent="0.35">
      <c r="A146" s="1"/>
      <c r="B146" s="24">
        <v>1</v>
      </c>
      <c r="C146" s="1"/>
      <c r="D146" s="315" t="s">
        <v>94</v>
      </c>
      <c r="E146" s="316"/>
      <c r="F146" s="1"/>
      <c r="G146" s="7"/>
    </row>
    <row r="147" spans="1:8" ht="4.5" customHeight="1" x14ac:dyDescent="0.35">
      <c r="A147" s="1"/>
      <c r="B147" s="13"/>
      <c r="C147" s="1"/>
      <c r="D147" s="8"/>
      <c r="E147" s="9"/>
      <c r="F147" s="1"/>
      <c r="G147" s="1"/>
    </row>
    <row r="148" spans="1:8" x14ac:dyDescent="0.35">
      <c r="A148" s="1"/>
      <c r="B148" s="24">
        <v>2</v>
      </c>
      <c r="C148" s="1"/>
      <c r="D148" s="315" t="s">
        <v>95</v>
      </c>
      <c r="E148" s="316"/>
      <c r="F148" s="10"/>
      <c r="G148" s="7"/>
    </row>
    <row r="149" spans="1:8" ht="4.5" customHeight="1" x14ac:dyDescent="0.35">
      <c r="A149" s="1"/>
      <c r="B149" s="13"/>
      <c r="C149" s="1"/>
      <c r="D149" s="8"/>
      <c r="E149" s="9"/>
      <c r="F149" s="1"/>
      <c r="G149" s="1"/>
    </row>
    <row r="150" spans="1:8" x14ac:dyDescent="0.35">
      <c r="A150" s="1"/>
      <c r="B150" s="24">
        <v>3</v>
      </c>
      <c r="C150" s="1"/>
      <c r="D150" s="315" t="s">
        <v>96</v>
      </c>
      <c r="E150" s="316"/>
      <c r="F150" s="10"/>
      <c r="G150" s="7"/>
    </row>
    <row r="151" spans="1:8" ht="4.5" customHeight="1" x14ac:dyDescent="0.35">
      <c r="A151" s="1"/>
      <c r="B151" s="13"/>
      <c r="C151" s="1"/>
      <c r="D151" s="8"/>
      <c r="E151" s="9"/>
      <c r="F151" s="1"/>
      <c r="G151" s="1"/>
    </row>
    <row r="152" spans="1:8" hidden="1" x14ac:dyDescent="0.35">
      <c r="A152" s="1"/>
      <c r="B152" s="24">
        <v>4</v>
      </c>
      <c r="C152" s="1"/>
      <c r="D152" s="315"/>
      <c r="E152" s="316"/>
      <c r="F152" s="10"/>
      <c r="G152" s="7"/>
    </row>
    <row r="153" spans="1:8" ht="5" hidden="1" customHeight="1" x14ac:dyDescent="0.35"/>
    <row r="154" spans="1:8" ht="17" customHeight="1" x14ac:dyDescent="0.35">
      <c r="A154" s="1"/>
      <c r="B154" s="33"/>
      <c r="C154" s="1"/>
      <c r="D154" s="2"/>
      <c r="E154" s="2"/>
      <c r="F154" s="3"/>
      <c r="G154" s="16"/>
    </row>
    <row r="155" spans="1:8" ht="22.5" x14ac:dyDescent="0.35">
      <c r="A155" s="38"/>
      <c r="B155" s="52"/>
      <c r="C155" s="39"/>
      <c r="D155" s="40" t="s">
        <v>28</v>
      </c>
      <c r="E155" s="40"/>
      <c r="F155" s="40"/>
      <c r="G155" s="40"/>
      <c r="H155" s="40"/>
    </row>
    <row r="156" spans="1:8" ht="17" customHeight="1" x14ac:dyDescent="0.35">
      <c r="A156" s="1"/>
      <c r="B156" s="33"/>
      <c r="C156" s="1"/>
      <c r="D156" s="2"/>
      <c r="E156" s="2"/>
      <c r="F156" s="3"/>
      <c r="G156" s="16"/>
    </row>
    <row r="157" spans="1:8" ht="14.5" customHeight="1" x14ac:dyDescent="0.35">
      <c r="A157" s="1"/>
      <c r="B157" s="41" t="s">
        <v>29</v>
      </c>
      <c r="C157" s="1"/>
      <c r="D157" s="318" t="s">
        <v>97</v>
      </c>
      <c r="E157" s="318"/>
      <c r="F157" s="318"/>
      <c r="G157" s="318"/>
      <c r="H157" s="318"/>
    </row>
    <row r="158" spans="1:8" ht="17" customHeight="1" x14ac:dyDescent="0.35">
      <c r="A158" s="1"/>
      <c r="B158" s="33"/>
      <c r="C158" s="1"/>
      <c r="D158" s="2"/>
      <c r="E158" s="2"/>
      <c r="F158" s="3"/>
      <c r="G158" s="16"/>
    </row>
    <row r="159" spans="1:8" ht="30" customHeight="1" x14ac:dyDescent="0.35">
      <c r="A159" s="1"/>
      <c r="B159" s="47" t="s">
        <v>116</v>
      </c>
      <c r="C159" s="46"/>
      <c r="D159" s="319" t="s">
        <v>100</v>
      </c>
      <c r="E159" s="319"/>
      <c r="F159" s="1"/>
      <c r="G159" s="48" t="s">
        <v>6</v>
      </c>
    </row>
    <row r="160" spans="1:8" ht="4" customHeight="1" x14ac:dyDescent="0.35">
      <c r="A160" s="1"/>
      <c r="B160" s="6"/>
      <c r="C160" s="5"/>
      <c r="D160" s="17"/>
      <c r="E160" s="17"/>
      <c r="F160" s="1"/>
      <c r="G160" s="6"/>
    </row>
    <row r="161" spans="1:8" x14ac:dyDescent="0.35">
      <c r="A161" s="1"/>
      <c r="B161" s="13"/>
      <c r="C161" s="1"/>
      <c r="D161" s="54" t="s">
        <v>13</v>
      </c>
      <c r="E161" s="3"/>
      <c r="F161" s="1"/>
      <c r="G161" s="1"/>
    </row>
    <row r="162" spans="1:8" x14ac:dyDescent="0.35">
      <c r="A162" s="1"/>
      <c r="B162" s="24">
        <v>1</v>
      </c>
      <c r="C162" s="1"/>
      <c r="D162" s="315" t="s">
        <v>101</v>
      </c>
      <c r="E162" s="316"/>
      <c r="F162" s="1"/>
      <c r="G162" s="7"/>
    </row>
    <row r="163" spans="1:8" ht="4.5" customHeight="1" x14ac:dyDescent="0.35">
      <c r="A163" s="1"/>
      <c r="B163" s="13"/>
      <c r="C163" s="1"/>
      <c r="D163" s="8"/>
      <c r="E163" s="9"/>
      <c r="F163" s="1"/>
      <c r="G163" s="1"/>
    </row>
    <row r="164" spans="1:8" x14ac:dyDescent="0.35">
      <c r="A164" s="1"/>
      <c r="B164" s="24">
        <v>2</v>
      </c>
      <c r="C164" s="1"/>
      <c r="D164" s="315" t="s">
        <v>102</v>
      </c>
      <c r="E164" s="316"/>
      <c r="F164" s="10"/>
      <c r="G164" s="7"/>
    </row>
    <row r="165" spans="1:8" ht="4.5" customHeight="1" x14ac:dyDescent="0.35">
      <c r="A165" s="1"/>
      <c r="B165" s="13"/>
      <c r="C165" s="1"/>
      <c r="D165" s="8"/>
      <c r="E165" s="9"/>
      <c r="F165" s="1"/>
      <c r="G165" s="1"/>
    </row>
    <row r="166" spans="1:8" x14ac:dyDescent="0.35">
      <c r="A166" s="1"/>
      <c r="B166" s="24">
        <v>3</v>
      </c>
      <c r="C166" s="1"/>
      <c r="D166" s="315" t="s">
        <v>103</v>
      </c>
      <c r="E166" s="316"/>
      <c r="F166" s="10"/>
      <c r="G166" s="7"/>
    </row>
    <row r="167" spans="1:8" ht="4.5" customHeight="1" x14ac:dyDescent="0.35">
      <c r="A167" s="1"/>
      <c r="B167" s="13"/>
      <c r="C167" s="1"/>
      <c r="D167" s="8"/>
      <c r="E167" s="9"/>
      <c r="F167" s="1"/>
      <c r="G167" s="1"/>
    </row>
    <row r="168" spans="1:8" hidden="1" x14ac:dyDescent="0.35">
      <c r="A168" s="1"/>
      <c r="B168" s="24">
        <v>4</v>
      </c>
      <c r="C168" s="1"/>
      <c r="D168" s="315"/>
      <c r="E168" s="316"/>
      <c r="F168" s="10"/>
      <c r="G168" s="7"/>
    </row>
    <row r="169" spans="1:8" ht="5" hidden="1" customHeight="1" x14ac:dyDescent="0.35"/>
    <row r="170" spans="1:8" ht="17" customHeight="1" x14ac:dyDescent="0.35">
      <c r="A170" s="1"/>
      <c r="B170" s="33"/>
      <c r="C170" s="1"/>
      <c r="D170" s="2"/>
      <c r="E170" s="2"/>
      <c r="F170" s="3"/>
      <c r="G170" s="16"/>
    </row>
    <row r="171" spans="1:8" ht="14.5" customHeight="1" x14ac:dyDescent="0.35">
      <c r="A171" s="1"/>
      <c r="B171" s="41" t="s">
        <v>98</v>
      </c>
      <c r="C171" s="1"/>
      <c r="D171" s="318" t="s">
        <v>99</v>
      </c>
      <c r="E171" s="318"/>
      <c r="F171" s="318"/>
      <c r="G171" s="318"/>
      <c r="H171" s="318"/>
    </row>
    <row r="172" spans="1:8" ht="17" customHeight="1" x14ac:dyDescent="0.35">
      <c r="A172" s="1"/>
      <c r="B172" s="33"/>
      <c r="C172" s="1"/>
      <c r="D172" s="2"/>
      <c r="E172" s="2"/>
      <c r="F172" s="3"/>
      <c r="G172" s="16"/>
    </row>
    <row r="173" spans="1:8" ht="27.5" customHeight="1" x14ac:dyDescent="0.35">
      <c r="A173" s="1"/>
      <c r="B173" s="47" t="s">
        <v>117</v>
      </c>
      <c r="C173" s="46"/>
      <c r="D173" s="319" t="s">
        <v>104</v>
      </c>
      <c r="E173" s="319"/>
      <c r="F173" s="1"/>
      <c r="G173" s="48" t="s">
        <v>6</v>
      </c>
    </row>
    <row r="174" spans="1:8" ht="4" customHeight="1" x14ac:dyDescent="0.35">
      <c r="A174" s="1"/>
      <c r="B174" s="6"/>
      <c r="C174" s="5"/>
      <c r="D174" s="17"/>
      <c r="E174" s="17"/>
      <c r="F174" s="1"/>
      <c r="G174" s="6"/>
    </row>
    <row r="175" spans="1:8" x14ac:dyDescent="0.35">
      <c r="A175" s="1"/>
      <c r="B175" s="13"/>
      <c r="C175" s="1"/>
      <c r="D175" s="54" t="s">
        <v>13</v>
      </c>
      <c r="E175" s="3"/>
      <c r="F175" s="1"/>
      <c r="G175" s="1"/>
    </row>
    <row r="176" spans="1:8" x14ac:dyDescent="0.35">
      <c r="A176" s="1"/>
      <c r="B176" s="24">
        <v>1</v>
      </c>
      <c r="C176" s="1"/>
      <c r="D176" s="315" t="s">
        <v>101</v>
      </c>
      <c r="E176" s="316"/>
      <c r="F176" s="1"/>
      <c r="G176" s="7"/>
    </row>
    <row r="177" spans="1:8" ht="4.5" customHeight="1" x14ac:dyDescent="0.35">
      <c r="A177" s="1"/>
      <c r="B177" s="13"/>
      <c r="C177" s="1"/>
      <c r="D177" s="8"/>
      <c r="E177" s="9"/>
      <c r="F177" s="1"/>
      <c r="G177" s="1"/>
    </row>
    <row r="178" spans="1:8" x14ac:dyDescent="0.35">
      <c r="A178" s="1"/>
      <c r="B178" s="24">
        <v>2</v>
      </c>
      <c r="C178" s="1"/>
      <c r="D178" s="315" t="s">
        <v>39</v>
      </c>
      <c r="E178" s="316"/>
      <c r="F178" s="10"/>
      <c r="G178" s="7"/>
    </row>
    <row r="179" spans="1:8" ht="4.5" customHeight="1" x14ac:dyDescent="0.35">
      <c r="A179" s="1"/>
      <c r="B179" s="13"/>
      <c r="C179" s="1"/>
      <c r="D179" s="8"/>
      <c r="E179" s="9"/>
      <c r="F179" s="1"/>
      <c r="G179" s="1"/>
    </row>
    <row r="180" spans="1:8" x14ac:dyDescent="0.35">
      <c r="A180" s="1"/>
      <c r="B180" s="24">
        <v>3</v>
      </c>
      <c r="C180" s="1"/>
      <c r="D180" s="315" t="s">
        <v>105</v>
      </c>
      <c r="E180" s="316"/>
      <c r="F180" s="10"/>
      <c r="G180" s="7"/>
    </row>
    <row r="181" spans="1:8" ht="4.5" customHeight="1" x14ac:dyDescent="0.35">
      <c r="A181" s="1"/>
      <c r="B181" s="13"/>
      <c r="C181" s="1"/>
      <c r="D181" s="8"/>
      <c r="E181" s="9"/>
      <c r="F181" s="1"/>
      <c r="G181" s="1"/>
    </row>
    <row r="182" spans="1:8" hidden="1" x14ac:dyDescent="0.35">
      <c r="A182" s="1"/>
      <c r="B182" s="24">
        <v>4</v>
      </c>
      <c r="C182" s="1"/>
      <c r="D182" s="315"/>
      <c r="E182" s="316"/>
      <c r="F182" s="10"/>
      <c r="G182" s="7"/>
    </row>
    <row r="183" spans="1:8" ht="5" hidden="1" customHeight="1" x14ac:dyDescent="0.35"/>
    <row r="184" spans="1:8" ht="17" customHeight="1" x14ac:dyDescent="0.35">
      <c r="A184" s="1"/>
      <c r="B184" s="33"/>
      <c r="C184" s="1"/>
      <c r="D184" s="2"/>
      <c r="E184" s="2"/>
      <c r="F184" s="3"/>
      <c r="G184" s="16"/>
    </row>
    <row r="185" spans="1:8" ht="22.5" x14ac:dyDescent="0.35">
      <c r="A185" s="42"/>
      <c r="B185" s="53"/>
      <c r="C185" s="43"/>
      <c r="D185" s="44" t="s">
        <v>30</v>
      </c>
      <c r="E185" s="44"/>
      <c r="F185" s="44"/>
      <c r="G185" s="44"/>
      <c r="H185" s="44"/>
    </row>
    <row r="186" spans="1:8" ht="17" customHeight="1" x14ac:dyDescent="0.35">
      <c r="A186" s="1"/>
      <c r="B186" s="33"/>
      <c r="C186" s="1"/>
      <c r="D186" s="2"/>
      <c r="E186" s="2"/>
      <c r="F186" s="3"/>
      <c r="G186" s="16"/>
    </row>
    <row r="187" spans="1:8" ht="14.5" customHeight="1" x14ac:dyDescent="0.35">
      <c r="A187" s="1"/>
      <c r="B187" s="45" t="s">
        <v>32</v>
      </c>
      <c r="C187" s="1"/>
      <c r="D187" s="321" t="s">
        <v>106</v>
      </c>
      <c r="E187" s="321"/>
      <c r="F187" s="321"/>
      <c r="G187" s="321"/>
      <c r="H187" s="321"/>
    </row>
    <row r="188" spans="1:8" ht="17" customHeight="1" x14ac:dyDescent="0.35">
      <c r="A188" s="1"/>
      <c r="B188" s="33"/>
      <c r="C188" s="1"/>
      <c r="D188" s="2"/>
      <c r="E188" s="2"/>
      <c r="F188" s="3"/>
      <c r="G188" s="16"/>
    </row>
    <row r="189" spans="1:8" x14ac:dyDescent="0.35">
      <c r="A189" s="1"/>
      <c r="B189" s="6" t="s">
        <v>118</v>
      </c>
      <c r="C189" s="5"/>
      <c r="D189" s="320" t="s">
        <v>107</v>
      </c>
      <c r="E189" s="320"/>
      <c r="F189" s="1"/>
      <c r="G189" s="6" t="s">
        <v>6</v>
      </c>
    </row>
    <row r="190" spans="1:8" ht="4" customHeight="1" x14ac:dyDescent="0.35">
      <c r="A190" s="1"/>
      <c r="B190" s="6"/>
      <c r="C190" s="5"/>
      <c r="D190" s="17"/>
      <c r="E190" s="17"/>
      <c r="F190" s="1"/>
      <c r="G190" s="6"/>
    </row>
    <row r="191" spans="1:8" x14ac:dyDescent="0.35">
      <c r="A191" s="1"/>
      <c r="B191" s="13"/>
      <c r="C191" s="1"/>
      <c r="D191" s="54" t="s">
        <v>13</v>
      </c>
      <c r="E191" s="3"/>
      <c r="F191" s="1"/>
      <c r="G191" s="1"/>
    </row>
    <row r="192" spans="1:8" x14ac:dyDescent="0.35">
      <c r="A192" s="1"/>
      <c r="B192" s="24">
        <v>1</v>
      </c>
      <c r="C192" s="1"/>
      <c r="D192" s="315" t="s">
        <v>108</v>
      </c>
      <c r="E192" s="316"/>
      <c r="F192" s="1"/>
      <c r="G192" s="7"/>
    </row>
    <row r="193" spans="1:8" ht="4.5" customHeight="1" x14ac:dyDescent="0.35">
      <c r="A193" s="1"/>
      <c r="B193" s="13"/>
      <c r="C193" s="1"/>
      <c r="D193" s="8"/>
      <c r="E193" s="9"/>
      <c r="F193" s="1"/>
      <c r="G193" s="1"/>
    </row>
    <row r="194" spans="1:8" x14ac:dyDescent="0.35">
      <c r="A194" s="1"/>
      <c r="B194" s="24">
        <v>2</v>
      </c>
      <c r="C194" s="1"/>
      <c r="D194" s="315" t="s">
        <v>102</v>
      </c>
      <c r="E194" s="316"/>
      <c r="F194" s="10"/>
      <c r="G194" s="7"/>
    </row>
    <row r="195" spans="1:8" ht="4.5" customHeight="1" x14ac:dyDescent="0.35">
      <c r="A195" s="1"/>
      <c r="B195" s="13"/>
      <c r="C195" s="1"/>
      <c r="D195" s="8"/>
      <c r="E195" s="9"/>
      <c r="F195" s="1"/>
      <c r="G195" s="1"/>
    </row>
    <row r="196" spans="1:8" x14ac:dyDescent="0.35">
      <c r="A196" s="1"/>
      <c r="B196" s="24">
        <v>3</v>
      </c>
      <c r="C196" s="1"/>
      <c r="D196" s="315" t="s">
        <v>39</v>
      </c>
      <c r="E196" s="316"/>
      <c r="F196" s="10"/>
      <c r="G196" s="7"/>
    </row>
    <row r="197" spans="1:8" ht="4.5" customHeight="1" x14ac:dyDescent="0.35">
      <c r="A197" s="1"/>
      <c r="B197" s="13"/>
      <c r="C197" s="1"/>
      <c r="D197" s="8"/>
      <c r="E197" s="9"/>
      <c r="F197" s="1"/>
      <c r="G197" s="1"/>
    </row>
    <row r="198" spans="1:8" hidden="1" x14ac:dyDescent="0.35">
      <c r="A198" s="1"/>
      <c r="B198" s="24">
        <v>4</v>
      </c>
      <c r="C198" s="1"/>
      <c r="D198" s="315"/>
      <c r="E198" s="316"/>
      <c r="F198" s="10"/>
      <c r="G198" s="7"/>
    </row>
    <row r="199" spans="1:8" ht="5" hidden="1" customHeight="1" x14ac:dyDescent="0.35"/>
    <row r="200" spans="1:8" ht="17.5" customHeight="1" x14ac:dyDescent="0.35">
      <c r="A200" s="1"/>
      <c r="B200" s="33"/>
      <c r="C200" s="1"/>
      <c r="D200" s="2"/>
      <c r="E200" s="2"/>
      <c r="F200" s="3"/>
      <c r="G200" s="16"/>
    </row>
    <row r="201" spans="1:8" ht="14.5" customHeight="1" x14ac:dyDescent="0.35">
      <c r="A201" s="1"/>
      <c r="B201" s="45" t="s">
        <v>33</v>
      </c>
      <c r="C201" s="1"/>
      <c r="D201" s="321" t="s">
        <v>109</v>
      </c>
      <c r="E201" s="321"/>
      <c r="F201" s="321"/>
      <c r="G201" s="321"/>
      <c r="H201" s="321"/>
    </row>
    <row r="202" spans="1:8" ht="17" customHeight="1" x14ac:dyDescent="0.35">
      <c r="A202" s="1"/>
      <c r="B202" s="33"/>
      <c r="C202" s="1"/>
      <c r="D202" s="2"/>
      <c r="E202" s="2"/>
      <c r="F202" s="3"/>
      <c r="G202" s="16"/>
    </row>
    <row r="203" spans="1:8" x14ac:dyDescent="0.35">
      <c r="A203" s="1"/>
      <c r="B203" s="6" t="s">
        <v>119</v>
      </c>
      <c r="C203" s="5"/>
      <c r="D203" s="320" t="s">
        <v>110</v>
      </c>
      <c r="E203" s="320"/>
      <c r="F203" s="1"/>
      <c r="G203" s="6" t="s">
        <v>6</v>
      </c>
    </row>
    <row r="204" spans="1:8" ht="4" customHeight="1" x14ac:dyDescent="0.35">
      <c r="A204" s="1"/>
      <c r="B204" s="6"/>
      <c r="C204" s="5"/>
      <c r="D204" s="17"/>
      <c r="E204" s="17"/>
      <c r="F204" s="1"/>
      <c r="G204" s="6"/>
    </row>
    <row r="205" spans="1:8" x14ac:dyDescent="0.35">
      <c r="A205" s="1"/>
      <c r="B205" s="13"/>
      <c r="C205" s="1"/>
      <c r="D205" s="54" t="s">
        <v>13</v>
      </c>
      <c r="E205" s="3"/>
      <c r="F205" s="1"/>
      <c r="G205" s="1"/>
    </row>
    <row r="206" spans="1:8" x14ac:dyDescent="0.35">
      <c r="A206" s="1"/>
      <c r="B206" s="24">
        <v>1</v>
      </c>
      <c r="C206" s="1"/>
      <c r="D206" s="315" t="s">
        <v>111</v>
      </c>
      <c r="E206" s="316"/>
      <c r="F206" s="1"/>
      <c r="G206" s="7"/>
    </row>
    <row r="207" spans="1:8" ht="4.5" customHeight="1" x14ac:dyDescent="0.35">
      <c r="A207" s="1"/>
      <c r="B207" s="13"/>
      <c r="C207" s="1"/>
      <c r="D207" s="8"/>
      <c r="E207" s="9"/>
      <c r="F207" s="1"/>
      <c r="G207" s="1"/>
    </row>
    <row r="208" spans="1:8" x14ac:dyDescent="0.35">
      <c r="A208" s="1"/>
      <c r="B208" s="24">
        <v>2</v>
      </c>
      <c r="C208" s="1"/>
      <c r="D208" s="315" t="s">
        <v>112</v>
      </c>
      <c r="E208" s="316"/>
      <c r="F208" s="10"/>
      <c r="G208" s="7"/>
    </row>
    <row r="209" spans="1:7" ht="4.5" customHeight="1" x14ac:dyDescent="0.35">
      <c r="A209" s="1"/>
      <c r="B209" s="13"/>
      <c r="C209" s="1"/>
      <c r="D209" s="8"/>
      <c r="E209" s="9"/>
      <c r="F209" s="1"/>
      <c r="G209" s="1"/>
    </row>
    <row r="210" spans="1:7" x14ac:dyDescent="0.35">
      <c r="A210" s="1"/>
      <c r="B210" s="24">
        <v>3</v>
      </c>
      <c r="C210" s="1"/>
      <c r="D210" s="315" t="s">
        <v>114</v>
      </c>
      <c r="E210" s="316"/>
      <c r="F210" s="10"/>
      <c r="G210" s="7"/>
    </row>
    <row r="211" spans="1:7" ht="4.5" customHeight="1" x14ac:dyDescent="0.35">
      <c r="A211" s="1"/>
      <c r="B211" s="13"/>
      <c r="C211" s="1"/>
      <c r="D211" s="8"/>
      <c r="E211" s="9"/>
      <c r="F211" s="1"/>
      <c r="G211" s="1"/>
    </row>
    <row r="212" spans="1:7" x14ac:dyDescent="0.35">
      <c r="A212" s="1"/>
      <c r="B212" s="24">
        <v>4</v>
      </c>
      <c r="C212" s="1"/>
      <c r="D212" s="315" t="s">
        <v>113</v>
      </c>
      <c r="E212" s="316"/>
      <c r="F212" s="10"/>
      <c r="G212" s="7"/>
    </row>
    <row r="213" spans="1:7" ht="5" customHeight="1" x14ac:dyDescent="0.35"/>
    <row r="214" spans="1:7" ht="15.5" customHeight="1" x14ac:dyDescent="0.35"/>
    <row r="215" spans="1:7" x14ac:dyDescent="0.35">
      <c r="A215" s="1"/>
      <c r="B215" s="6" t="s">
        <v>120</v>
      </c>
      <c r="C215" s="5"/>
      <c r="D215" s="320" t="s">
        <v>122</v>
      </c>
      <c r="E215" s="320"/>
      <c r="F215" s="1"/>
      <c r="G215" s="6" t="s">
        <v>6</v>
      </c>
    </row>
    <row r="216" spans="1:7" ht="4" customHeight="1" x14ac:dyDescent="0.35">
      <c r="A216" s="1"/>
      <c r="B216" s="6"/>
      <c r="C216" s="5"/>
      <c r="D216" s="17"/>
      <c r="E216" s="17"/>
      <c r="F216" s="1"/>
      <c r="G216" s="6"/>
    </row>
    <row r="217" spans="1:7" x14ac:dyDescent="0.35">
      <c r="A217" s="1"/>
      <c r="B217" s="13"/>
      <c r="C217" s="1"/>
      <c r="D217" s="54" t="s">
        <v>13</v>
      </c>
      <c r="E217" s="3"/>
      <c r="F217" s="1"/>
      <c r="G217" s="1"/>
    </row>
    <row r="218" spans="1:7" x14ac:dyDescent="0.35">
      <c r="A218" s="1"/>
      <c r="B218" s="24">
        <v>1</v>
      </c>
      <c r="C218" s="1"/>
      <c r="D218" s="315" t="s">
        <v>123</v>
      </c>
      <c r="E218" s="316"/>
      <c r="F218" s="1"/>
      <c r="G218" s="7"/>
    </row>
    <row r="219" spans="1:7" ht="4.5" customHeight="1" x14ac:dyDescent="0.35">
      <c r="A219" s="1"/>
      <c r="B219" s="13"/>
      <c r="C219" s="1"/>
      <c r="D219" s="8"/>
      <c r="E219" s="9"/>
      <c r="F219" s="1"/>
      <c r="G219" s="1"/>
    </row>
    <row r="220" spans="1:7" x14ac:dyDescent="0.35">
      <c r="A220" s="1"/>
      <c r="B220" s="24">
        <v>2</v>
      </c>
      <c r="C220" s="1"/>
      <c r="D220" s="315" t="s">
        <v>124</v>
      </c>
      <c r="E220" s="316"/>
      <c r="F220" s="10"/>
      <c r="G220" s="7"/>
    </row>
    <row r="221" spans="1:7" ht="4.5" customHeight="1" x14ac:dyDescent="0.35">
      <c r="A221" s="1"/>
      <c r="B221" s="13"/>
      <c r="C221" s="1"/>
      <c r="D221" s="8"/>
      <c r="E221" s="9"/>
      <c r="F221" s="1"/>
      <c r="G221" s="1"/>
    </row>
    <row r="222" spans="1:7" x14ac:dyDescent="0.35">
      <c r="A222" s="1"/>
      <c r="B222" s="24">
        <v>3</v>
      </c>
      <c r="C222" s="1"/>
      <c r="D222" s="315" t="s">
        <v>125</v>
      </c>
      <c r="E222" s="316"/>
      <c r="F222" s="10"/>
      <c r="G222" s="7"/>
    </row>
    <row r="223" spans="1:7" ht="4.5" customHeight="1" x14ac:dyDescent="0.35">
      <c r="A223" s="1"/>
      <c r="B223" s="13"/>
      <c r="C223" s="1"/>
      <c r="D223" s="8"/>
      <c r="E223" s="9"/>
      <c r="F223" s="1"/>
      <c r="G223" s="1"/>
    </row>
    <row r="224" spans="1:7" hidden="1" x14ac:dyDescent="0.35">
      <c r="A224" s="1"/>
      <c r="B224" s="24">
        <v>4</v>
      </c>
      <c r="C224" s="1"/>
      <c r="D224" s="315" t="s">
        <v>113</v>
      </c>
      <c r="E224" s="316"/>
      <c r="F224" s="10"/>
      <c r="G224" s="7"/>
    </row>
    <row r="225" spans="1:8" ht="5" hidden="1" customHeight="1" x14ac:dyDescent="0.35"/>
    <row r="226" spans="1:8" ht="17.5" customHeight="1" x14ac:dyDescent="0.35">
      <c r="A226" s="1"/>
      <c r="B226" s="33"/>
      <c r="C226" s="1"/>
      <c r="D226" s="2"/>
      <c r="E226" s="2"/>
      <c r="F226" s="3"/>
      <c r="G226" s="16"/>
    </row>
    <row r="227" spans="1:8" ht="14.5" customHeight="1" x14ac:dyDescent="0.35">
      <c r="A227" s="1"/>
      <c r="B227" s="45" t="s">
        <v>34</v>
      </c>
      <c r="C227" s="1"/>
      <c r="D227" s="321" t="s">
        <v>126</v>
      </c>
      <c r="E227" s="321"/>
      <c r="F227" s="321"/>
      <c r="G227" s="321"/>
      <c r="H227" s="321"/>
    </row>
    <row r="228" spans="1:8" ht="17" customHeight="1" x14ac:dyDescent="0.35">
      <c r="A228" s="1"/>
      <c r="B228" s="33"/>
      <c r="C228" s="1"/>
      <c r="D228" s="2"/>
      <c r="E228" s="2"/>
      <c r="F228" s="3"/>
      <c r="G228" s="16"/>
    </row>
    <row r="229" spans="1:8" x14ac:dyDescent="0.35">
      <c r="A229" s="1"/>
      <c r="B229" s="6" t="s">
        <v>121</v>
      </c>
      <c r="C229" s="5"/>
      <c r="D229" s="320" t="s">
        <v>127</v>
      </c>
      <c r="E229" s="320"/>
      <c r="F229" s="1"/>
      <c r="G229" s="6" t="s">
        <v>6</v>
      </c>
    </row>
    <row r="230" spans="1:8" ht="4" customHeight="1" x14ac:dyDescent="0.35">
      <c r="A230" s="1"/>
      <c r="B230" s="6"/>
      <c r="C230" s="5"/>
      <c r="D230" s="17"/>
      <c r="E230" s="17"/>
      <c r="F230" s="1"/>
      <c r="G230" s="6"/>
    </row>
    <row r="231" spans="1:8" x14ac:dyDescent="0.35">
      <c r="A231" s="1"/>
      <c r="B231" s="13"/>
      <c r="C231" s="1"/>
      <c r="D231" s="54" t="s">
        <v>13</v>
      </c>
      <c r="E231" s="3"/>
      <c r="F231" s="1"/>
      <c r="G231" s="1"/>
    </row>
    <row r="232" spans="1:8" x14ac:dyDescent="0.35">
      <c r="A232" s="1"/>
      <c r="B232" s="24">
        <v>1</v>
      </c>
      <c r="C232" s="1"/>
      <c r="D232" s="315" t="s">
        <v>128</v>
      </c>
      <c r="E232" s="316"/>
      <c r="F232" s="1"/>
      <c r="G232" s="7"/>
    </row>
    <row r="233" spans="1:8" ht="4.5" customHeight="1" x14ac:dyDescent="0.35">
      <c r="A233" s="1"/>
      <c r="B233" s="13"/>
      <c r="C233" s="1"/>
      <c r="D233" s="8"/>
      <c r="E233" s="9"/>
      <c r="F233" s="1"/>
      <c r="G233" s="1"/>
    </row>
    <row r="234" spans="1:8" x14ac:dyDescent="0.35">
      <c r="A234" s="1"/>
      <c r="B234" s="24">
        <v>2</v>
      </c>
      <c r="C234" s="1"/>
      <c r="D234" s="315" t="s">
        <v>129</v>
      </c>
      <c r="E234" s="316"/>
      <c r="F234" s="10"/>
      <c r="G234" s="7"/>
    </row>
    <row r="235" spans="1:8" ht="4.5" customHeight="1" x14ac:dyDescent="0.35">
      <c r="A235" s="1"/>
      <c r="B235" s="13"/>
      <c r="C235" s="1"/>
      <c r="D235" s="8"/>
      <c r="E235" s="9"/>
      <c r="F235" s="1"/>
      <c r="G235" s="1"/>
    </row>
    <row r="236" spans="1:8" x14ac:dyDescent="0.35">
      <c r="A236" s="1"/>
      <c r="B236" s="24">
        <v>3</v>
      </c>
      <c r="C236" s="1"/>
      <c r="D236" s="315" t="s">
        <v>130</v>
      </c>
      <c r="E236" s="316"/>
      <c r="F236" s="10"/>
      <c r="G236" s="7"/>
    </row>
    <row r="237" spans="1:8" ht="4.5" customHeight="1" x14ac:dyDescent="0.35">
      <c r="A237" s="1"/>
      <c r="B237" s="13"/>
      <c r="C237" s="1"/>
      <c r="D237" s="8"/>
      <c r="E237" s="9"/>
      <c r="F237" s="1"/>
      <c r="G237" s="1"/>
    </row>
    <row r="238" spans="1:8" x14ac:dyDescent="0.35">
      <c r="A238" s="1"/>
      <c r="B238" s="24">
        <v>4</v>
      </c>
      <c r="C238" s="1"/>
      <c r="D238" s="315" t="s">
        <v>131</v>
      </c>
      <c r="E238" s="316"/>
      <c r="F238" s="10"/>
      <c r="G238" s="7"/>
    </row>
    <row r="239" spans="1:8" ht="5" customHeight="1" x14ac:dyDescent="0.35"/>
    <row r="240" spans="1:8" ht="17" customHeight="1" x14ac:dyDescent="0.35">
      <c r="A240" s="1"/>
      <c r="B240" s="33"/>
      <c r="C240" s="1"/>
      <c r="D240" s="2"/>
      <c r="E240" s="2"/>
      <c r="F240" s="3"/>
      <c r="G240" s="16"/>
    </row>
    <row r="241" spans="1:8" ht="14.5" customHeight="1" x14ac:dyDescent="0.35">
      <c r="A241" s="1"/>
      <c r="B241" s="45" t="s">
        <v>35</v>
      </c>
      <c r="C241" s="1"/>
      <c r="D241" s="321" t="s">
        <v>132</v>
      </c>
      <c r="E241" s="321"/>
      <c r="F241" s="321"/>
      <c r="G241" s="321"/>
      <c r="H241" s="321"/>
    </row>
    <row r="242" spans="1:8" ht="17" customHeight="1" x14ac:dyDescent="0.35">
      <c r="A242" s="1"/>
      <c r="B242" s="33"/>
      <c r="C242" s="1"/>
      <c r="D242" s="2"/>
      <c r="E242" s="2"/>
      <c r="F242" s="3"/>
      <c r="G242" s="16"/>
    </row>
    <row r="243" spans="1:8" ht="30.5" customHeight="1" x14ac:dyDescent="0.35">
      <c r="A243" s="1"/>
      <c r="B243" s="47" t="s">
        <v>133</v>
      </c>
      <c r="C243" s="46"/>
      <c r="D243" s="319" t="s">
        <v>134</v>
      </c>
      <c r="E243" s="319"/>
      <c r="F243" s="1"/>
      <c r="G243" s="48" t="s">
        <v>6</v>
      </c>
    </row>
    <row r="244" spans="1:8" ht="4" customHeight="1" x14ac:dyDescent="0.35">
      <c r="A244" s="1"/>
      <c r="B244" s="6"/>
      <c r="C244" s="5"/>
      <c r="D244" s="17"/>
      <c r="E244" s="17"/>
      <c r="F244" s="1"/>
      <c r="G244" s="6"/>
    </row>
    <row r="245" spans="1:8" x14ac:dyDescent="0.35">
      <c r="A245" s="1"/>
      <c r="B245" s="13"/>
      <c r="C245" s="1"/>
      <c r="D245" s="54" t="s">
        <v>13</v>
      </c>
      <c r="E245" s="3"/>
      <c r="F245" s="1"/>
      <c r="G245" s="1"/>
    </row>
    <row r="246" spans="1:8" x14ac:dyDescent="0.35">
      <c r="A246" s="1"/>
      <c r="B246" s="24">
        <v>1</v>
      </c>
      <c r="C246" s="1"/>
      <c r="D246" s="315" t="s">
        <v>135</v>
      </c>
      <c r="E246" s="316"/>
      <c r="F246" s="1"/>
      <c r="G246" s="7"/>
    </row>
    <row r="247" spans="1:8" ht="4.5" customHeight="1" x14ac:dyDescent="0.35">
      <c r="A247" s="1"/>
      <c r="B247" s="13"/>
      <c r="C247" s="1"/>
      <c r="D247" s="8"/>
      <c r="E247" s="9"/>
      <c r="F247" s="1"/>
      <c r="G247" s="1"/>
    </row>
    <row r="248" spans="1:8" x14ac:dyDescent="0.35">
      <c r="A248" s="1"/>
      <c r="B248" s="24">
        <v>2</v>
      </c>
      <c r="C248" s="1"/>
      <c r="D248" s="315" t="s">
        <v>136</v>
      </c>
      <c r="E248" s="316"/>
      <c r="F248" s="10"/>
      <c r="G248" s="7"/>
    </row>
    <row r="249" spans="1:8" ht="4.5" customHeight="1" x14ac:dyDescent="0.35">
      <c r="A249" s="1"/>
      <c r="B249" s="13"/>
      <c r="C249" s="1"/>
      <c r="D249" s="8"/>
      <c r="E249" s="9"/>
      <c r="F249" s="1"/>
      <c r="G249" s="1"/>
    </row>
    <row r="250" spans="1:8" x14ac:dyDescent="0.35">
      <c r="A250" s="1"/>
      <c r="B250" s="24">
        <v>3</v>
      </c>
      <c r="C250" s="1"/>
      <c r="D250" s="315" t="s">
        <v>137</v>
      </c>
      <c r="E250" s="316"/>
      <c r="F250" s="10"/>
      <c r="G250" s="7"/>
    </row>
    <row r="251" spans="1:8" ht="4.5" customHeight="1" x14ac:dyDescent="0.35">
      <c r="A251" s="1"/>
      <c r="B251" s="13"/>
      <c r="C251" s="1"/>
      <c r="D251" s="8"/>
      <c r="E251" s="9"/>
      <c r="F251" s="1"/>
      <c r="G251" s="1"/>
    </row>
    <row r="252" spans="1:8" hidden="1" x14ac:dyDescent="0.35">
      <c r="A252" s="1"/>
      <c r="B252" s="24">
        <v>4</v>
      </c>
      <c r="C252" s="1"/>
      <c r="D252" s="315"/>
      <c r="E252" s="316"/>
      <c r="F252" s="10"/>
      <c r="G252" s="7"/>
    </row>
    <row r="253" spans="1:8" ht="5.5" hidden="1" customHeight="1" x14ac:dyDescent="0.35">
      <c r="A253" s="1"/>
      <c r="B253" s="33"/>
      <c r="C253" s="1"/>
      <c r="D253" s="2"/>
      <c r="E253" s="2"/>
      <c r="F253" s="3"/>
      <c r="G253" s="16"/>
    </row>
    <row r="254" spans="1:8" ht="17" customHeight="1" x14ac:dyDescent="0.35">
      <c r="A254" s="1"/>
      <c r="B254" s="33"/>
      <c r="C254" s="1"/>
      <c r="D254" s="2"/>
      <c r="E254" s="2"/>
      <c r="F254" s="3"/>
      <c r="G254" s="16"/>
    </row>
    <row r="255" spans="1:8" ht="22.5" x14ac:dyDescent="0.35">
      <c r="A255" s="42"/>
      <c r="B255" s="53"/>
      <c r="C255" s="43"/>
      <c r="D255" s="44" t="s">
        <v>31</v>
      </c>
      <c r="E255" s="44"/>
      <c r="F255" s="44"/>
      <c r="G255" s="44"/>
      <c r="H255" s="44"/>
    </row>
    <row r="256" spans="1:8" ht="17" customHeight="1" x14ac:dyDescent="0.35">
      <c r="A256" s="1"/>
      <c r="B256" s="33"/>
      <c r="C256" s="1"/>
      <c r="D256" s="2"/>
      <c r="E256" s="2"/>
      <c r="F256" s="3"/>
      <c r="G256" s="16"/>
    </row>
    <row r="257" spans="1:8" ht="14.5" customHeight="1" x14ac:dyDescent="0.35">
      <c r="A257" s="1"/>
      <c r="B257" s="45" t="s">
        <v>36</v>
      </c>
      <c r="C257" s="1"/>
      <c r="D257" s="321" t="s">
        <v>138</v>
      </c>
      <c r="E257" s="321"/>
      <c r="F257" s="321"/>
      <c r="G257" s="321"/>
      <c r="H257" s="321"/>
    </row>
    <row r="258" spans="1:8" ht="17" customHeight="1" x14ac:dyDescent="0.35">
      <c r="A258" s="1"/>
      <c r="B258" s="33"/>
      <c r="C258" s="1"/>
      <c r="D258" s="2"/>
      <c r="E258" s="2"/>
      <c r="F258" s="3"/>
      <c r="G258" s="16"/>
    </row>
    <row r="259" spans="1:8" x14ac:dyDescent="0.35">
      <c r="A259" s="1"/>
      <c r="B259" s="6" t="s">
        <v>139</v>
      </c>
      <c r="C259" s="5"/>
      <c r="D259" s="320" t="s">
        <v>140</v>
      </c>
      <c r="E259" s="320"/>
      <c r="F259" s="1"/>
      <c r="G259" s="6" t="s">
        <v>6</v>
      </c>
    </row>
    <row r="260" spans="1:8" ht="4" customHeight="1" x14ac:dyDescent="0.35">
      <c r="A260" s="1"/>
      <c r="B260" s="6"/>
      <c r="C260" s="5"/>
      <c r="D260" s="17"/>
      <c r="E260" s="17"/>
      <c r="F260" s="1"/>
      <c r="G260" s="6"/>
    </row>
    <row r="261" spans="1:8" x14ac:dyDescent="0.35">
      <c r="A261" s="1"/>
      <c r="B261" s="13"/>
      <c r="C261" s="1"/>
      <c r="D261" s="54" t="s">
        <v>13</v>
      </c>
      <c r="E261" s="3"/>
      <c r="F261" s="1"/>
      <c r="G261" s="1"/>
    </row>
    <row r="262" spans="1:8" x14ac:dyDescent="0.35">
      <c r="A262" s="1"/>
      <c r="B262" s="24">
        <v>1</v>
      </c>
      <c r="C262" s="1"/>
      <c r="D262" s="315" t="s">
        <v>141</v>
      </c>
      <c r="E262" s="316"/>
      <c r="F262" s="1"/>
      <c r="G262" s="7"/>
    </row>
    <row r="263" spans="1:8" ht="4.5" customHeight="1" x14ac:dyDescent="0.35">
      <c r="A263" s="1"/>
      <c r="B263" s="13"/>
      <c r="C263" s="1"/>
      <c r="D263" s="8"/>
      <c r="E263" s="9"/>
      <c r="F263" s="1"/>
      <c r="G263" s="1"/>
    </row>
    <row r="264" spans="1:8" x14ac:dyDescent="0.35">
      <c r="A264" s="1"/>
      <c r="B264" s="24">
        <v>2</v>
      </c>
      <c r="C264" s="1"/>
      <c r="D264" s="315" t="s">
        <v>142</v>
      </c>
      <c r="E264" s="316"/>
      <c r="F264" s="10"/>
      <c r="G264" s="7"/>
    </row>
    <row r="265" spans="1:8" ht="4.5" customHeight="1" x14ac:dyDescent="0.35">
      <c r="A265" s="1"/>
      <c r="B265" s="13"/>
      <c r="C265" s="1"/>
      <c r="D265" s="8"/>
      <c r="E265" s="9"/>
      <c r="F265" s="1"/>
      <c r="G265" s="1"/>
    </row>
    <row r="266" spans="1:8" x14ac:dyDescent="0.35">
      <c r="A266" s="1"/>
      <c r="B266" s="24">
        <v>3</v>
      </c>
      <c r="C266" s="1"/>
      <c r="D266" s="315" t="s">
        <v>143</v>
      </c>
      <c r="E266" s="316"/>
      <c r="F266" s="10"/>
      <c r="G266" s="7"/>
    </row>
    <row r="267" spans="1:8" ht="4.5" customHeight="1" x14ac:dyDescent="0.35">
      <c r="A267" s="1"/>
      <c r="B267" s="13"/>
      <c r="C267" s="1"/>
      <c r="D267" s="8"/>
      <c r="E267" s="9"/>
      <c r="F267" s="1"/>
      <c r="G267" s="1"/>
    </row>
    <row r="268" spans="1:8" hidden="1" x14ac:dyDescent="0.35">
      <c r="A268" s="1"/>
      <c r="B268" s="24">
        <v>4</v>
      </c>
      <c r="C268" s="1"/>
      <c r="D268" s="315"/>
      <c r="E268" s="316"/>
      <c r="F268" s="10"/>
      <c r="G268" s="7"/>
    </row>
    <row r="269" spans="1:8" ht="5" hidden="1" customHeight="1" x14ac:dyDescent="0.35"/>
    <row r="270" spans="1:8" ht="17.5" customHeight="1" x14ac:dyDescent="0.35">
      <c r="A270" s="1"/>
      <c r="B270" s="33"/>
      <c r="C270" s="1"/>
      <c r="D270" s="2"/>
      <c r="E270" s="2"/>
      <c r="F270" s="3"/>
      <c r="G270" s="16"/>
    </row>
    <row r="271" spans="1:8" ht="14.5" customHeight="1" x14ac:dyDescent="0.35">
      <c r="A271" s="1"/>
      <c r="B271" s="45" t="s">
        <v>37</v>
      </c>
      <c r="C271" s="1"/>
      <c r="D271" s="321" t="s">
        <v>145</v>
      </c>
      <c r="E271" s="321"/>
      <c r="F271" s="321"/>
      <c r="G271" s="321"/>
      <c r="H271" s="321"/>
    </row>
    <row r="272" spans="1:8" ht="17" customHeight="1" x14ac:dyDescent="0.35">
      <c r="A272" s="1"/>
      <c r="B272" s="33"/>
      <c r="C272" s="1"/>
      <c r="D272" s="2"/>
      <c r="E272" s="2"/>
      <c r="F272" s="3"/>
      <c r="G272" s="16"/>
    </row>
    <row r="273" spans="1:8" ht="26.5" customHeight="1" x14ac:dyDescent="0.35">
      <c r="A273" s="1"/>
      <c r="B273" s="47" t="s">
        <v>144</v>
      </c>
      <c r="C273" s="46"/>
      <c r="D273" s="319" t="s">
        <v>146</v>
      </c>
      <c r="E273" s="319"/>
      <c r="F273" s="1"/>
      <c r="G273" s="48" t="s">
        <v>6</v>
      </c>
    </row>
    <row r="274" spans="1:8" ht="4" customHeight="1" x14ac:dyDescent="0.35">
      <c r="A274" s="1"/>
      <c r="B274" s="6"/>
      <c r="C274" s="5"/>
      <c r="D274" s="17"/>
      <c r="E274" s="17"/>
      <c r="F274" s="1"/>
      <c r="G274" s="6"/>
    </row>
    <row r="275" spans="1:8" x14ac:dyDescent="0.35">
      <c r="A275" s="1"/>
      <c r="B275" s="13"/>
      <c r="C275" s="1"/>
      <c r="D275" s="54" t="s">
        <v>13</v>
      </c>
      <c r="E275" s="3"/>
      <c r="F275" s="1"/>
      <c r="G275" s="1"/>
    </row>
    <row r="276" spans="1:8" x14ac:dyDescent="0.35">
      <c r="A276" s="1"/>
      <c r="B276" s="24">
        <v>1</v>
      </c>
      <c r="C276" s="1"/>
      <c r="D276" s="315" t="s">
        <v>147</v>
      </c>
      <c r="E276" s="316"/>
      <c r="F276" s="1"/>
      <c r="G276" s="7"/>
    </row>
    <row r="277" spans="1:8" ht="4.5" customHeight="1" x14ac:dyDescent="0.35">
      <c r="A277" s="1"/>
      <c r="B277" s="13"/>
      <c r="C277" s="1"/>
      <c r="D277" s="8"/>
      <c r="E277" s="9"/>
      <c r="F277" s="1"/>
      <c r="G277" s="1"/>
    </row>
    <row r="278" spans="1:8" x14ac:dyDescent="0.35">
      <c r="A278" s="1"/>
      <c r="B278" s="24">
        <v>2</v>
      </c>
      <c r="C278" s="1"/>
      <c r="D278" s="315" t="s">
        <v>148</v>
      </c>
      <c r="E278" s="316"/>
      <c r="F278" s="10"/>
      <c r="G278" s="7"/>
    </row>
    <row r="279" spans="1:8" ht="4.5" customHeight="1" x14ac:dyDescent="0.35">
      <c r="A279" s="1"/>
      <c r="B279" s="13"/>
      <c r="C279" s="1"/>
      <c r="D279" s="8"/>
      <c r="E279" s="9"/>
      <c r="F279" s="1"/>
      <c r="G279" s="1"/>
    </row>
    <row r="280" spans="1:8" x14ac:dyDescent="0.35">
      <c r="A280" s="1"/>
      <c r="B280" s="24">
        <v>3</v>
      </c>
      <c r="C280" s="1"/>
      <c r="D280" s="315" t="s">
        <v>149</v>
      </c>
      <c r="E280" s="316"/>
      <c r="F280" s="10"/>
      <c r="G280" s="7"/>
    </row>
    <row r="281" spans="1:8" ht="4.5" customHeight="1" x14ac:dyDescent="0.35">
      <c r="A281" s="1"/>
      <c r="B281" s="13"/>
      <c r="C281" s="1"/>
      <c r="D281" s="8"/>
      <c r="E281" s="9"/>
      <c r="F281" s="1"/>
      <c r="G281" s="1"/>
    </row>
    <row r="282" spans="1:8" x14ac:dyDescent="0.35">
      <c r="A282" s="1"/>
      <c r="B282" s="24">
        <v>4</v>
      </c>
      <c r="C282" s="1"/>
      <c r="D282" s="315" t="s">
        <v>150</v>
      </c>
      <c r="E282" s="316"/>
      <c r="F282" s="10"/>
      <c r="G282" s="7"/>
    </row>
    <row r="283" spans="1:8" ht="5" customHeight="1" x14ac:dyDescent="0.35"/>
    <row r="284" spans="1:8" ht="17.5" customHeight="1" x14ac:dyDescent="0.35">
      <c r="A284" s="1"/>
      <c r="B284" s="33"/>
      <c r="C284" s="1"/>
      <c r="D284" s="2"/>
      <c r="E284" s="2"/>
      <c r="F284" s="3"/>
      <c r="G284" s="16"/>
    </row>
    <row r="285" spans="1:8" ht="14.5" customHeight="1" x14ac:dyDescent="0.35">
      <c r="A285" s="1"/>
      <c r="B285" s="45" t="s">
        <v>38</v>
      </c>
      <c r="C285" s="1"/>
      <c r="D285" s="321" t="s">
        <v>151</v>
      </c>
      <c r="E285" s="321"/>
      <c r="F285" s="321"/>
      <c r="G285" s="321"/>
      <c r="H285" s="321"/>
    </row>
    <row r="286" spans="1:8" ht="17" customHeight="1" x14ac:dyDescent="0.35">
      <c r="A286" s="1"/>
      <c r="B286" s="33"/>
      <c r="C286" s="1"/>
      <c r="D286" s="2"/>
      <c r="E286" s="2"/>
      <c r="F286" s="3"/>
      <c r="G286" s="16"/>
    </row>
    <row r="287" spans="1:8" x14ac:dyDescent="0.35">
      <c r="A287" s="1"/>
      <c r="B287" s="6" t="s">
        <v>154</v>
      </c>
      <c r="C287" s="5"/>
      <c r="D287" s="320" t="s">
        <v>152</v>
      </c>
      <c r="E287" s="320"/>
      <c r="F287" s="1"/>
      <c r="G287" s="6" t="s">
        <v>6</v>
      </c>
    </row>
    <row r="288" spans="1:8" ht="4" customHeight="1" x14ac:dyDescent="0.35">
      <c r="A288" s="1"/>
      <c r="B288" s="6"/>
      <c r="C288" s="5"/>
      <c r="D288" s="17"/>
      <c r="E288" s="17"/>
      <c r="F288" s="1"/>
      <c r="G288" s="6"/>
    </row>
    <row r="289" spans="1:8" x14ac:dyDescent="0.35">
      <c r="A289" s="1"/>
      <c r="B289" s="13"/>
      <c r="C289" s="1"/>
      <c r="D289" s="54" t="s">
        <v>13</v>
      </c>
      <c r="E289" s="3"/>
      <c r="F289" s="1"/>
      <c r="G289" s="1"/>
    </row>
    <row r="290" spans="1:8" x14ac:dyDescent="0.35">
      <c r="A290" s="1"/>
      <c r="B290" s="24">
        <v>1</v>
      </c>
      <c r="C290" s="1"/>
      <c r="D290" s="315" t="s">
        <v>101</v>
      </c>
      <c r="E290" s="316"/>
      <c r="F290" s="1"/>
      <c r="G290" s="7"/>
    </row>
    <row r="291" spans="1:8" ht="4.5" customHeight="1" x14ac:dyDescent="0.35">
      <c r="A291" s="1"/>
      <c r="B291" s="13"/>
      <c r="C291" s="1"/>
      <c r="D291" s="8"/>
      <c r="E291" s="9"/>
      <c r="F291" s="1"/>
      <c r="G291" s="1"/>
    </row>
    <row r="292" spans="1:8" x14ac:dyDescent="0.35">
      <c r="A292" s="1"/>
      <c r="B292" s="24">
        <v>2</v>
      </c>
      <c r="C292" s="1"/>
      <c r="D292" s="315" t="s">
        <v>153</v>
      </c>
      <c r="E292" s="316"/>
      <c r="F292" s="10"/>
      <c r="G292" s="7"/>
    </row>
    <row r="293" spans="1:8" ht="4.5" customHeight="1" x14ac:dyDescent="0.35">
      <c r="A293" s="1"/>
      <c r="B293" s="13"/>
      <c r="C293" s="1"/>
      <c r="D293" s="8"/>
      <c r="E293" s="9"/>
      <c r="F293" s="1"/>
      <c r="G293" s="1"/>
    </row>
    <row r="294" spans="1:8" x14ac:dyDescent="0.35">
      <c r="A294" s="1"/>
      <c r="B294" s="24">
        <v>3</v>
      </c>
      <c r="C294" s="1"/>
      <c r="D294" s="315" t="s">
        <v>155</v>
      </c>
      <c r="E294" s="316"/>
      <c r="F294" s="10"/>
      <c r="G294" s="7"/>
    </row>
    <row r="295" spans="1:8" ht="4.5" customHeight="1" x14ac:dyDescent="0.35">
      <c r="A295" s="1"/>
      <c r="B295" s="13"/>
      <c r="C295" s="1"/>
      <c r="D295" s="8"/>
      <c r="E295" s="9"/>
      <c r="F295" s="1"/>
      <c r="G295" s="1"/>
    </row>
    <row r="296" spans="1:8" hidden="1" x14ac:dyDescent="0.35">
      <c r="A296" s="1"/>
      <c r="B296" s="24">
        <v>4</v>
      </c>
      <c r="C296" s="1"/>
      <c r="D296" s="315"/>
      <c r="E296" s="316"/>
      <c r="F296" s="10"/>
      <c r="G296" s="7"/>
    </row>
    <row r="297" spans="1:8" ht="5" hidden="1" customHeight="1" x14ac:dyDescent="0.35"/>
    <row r="298" spans="1:8" ht="17" customHeight="1" x14ac:dyDescent="0.35">
      <c r="A298" s="1"/>
      <c r="B298" s="33"/>
      <c r="C298" s="1"/>
      <c r="D298" s="2"/>
      <c r="E298" s="2"/>
      <c r="F298" s="3"/>
      <c r="G298" s="16"/>
    </row>
    <row r="299" spans="1:8" ht="15" thickBot="1" x14ac:dyDescent="0.4">
      <c r="B299" s="96"/>
      <c r="C299" s="95"/>
      <c r="D299" s="95"/>
      <c r="E299" s="95"/>
      <c r="F299" s="95"/>
      <c r="G299" s="95"/>
      <c r="H299" s="95"/>
    </row>
    <row r="300" spans="1:8" x14ac:dyDescent="0.35">
      <c r="D300" s="314" t="s">
        <v>300</v>
      </c>
      <c r="E300" s="314"/>
      <c r="F300" s="314"/>
      <c r="G300" s="314"/>
    </row>
  </sheetData>
  <sheetProtection algorithmName="SHA-512" hashValue="HaWdSQAx34DxBqTSO4fAepsYlEvAiQYvU+16l+9kE9YcP08Qa167i0zQO2gJDKnonTkNUiCFyjn77n6i9XOFGQ==" saltValue="Ivszu8krW8kFgmqeYFgEXQ==" spinCount="100000" sheet="1" objects="1" scenarios="1"/>
  <mergeCells count="121">
    <mergeCell ref="D10:E10"/>
    <mergeCell ref="D14:H14"/>
    <mergeCell ref="D73:H73"/>
    <mergeCell ref="D83:H83"/>
    <mergeCell ref="D23:E23"/>
    <mergeCell ref="D21:E21"/>
    <mergeCell ref="D19:E19"/>
    <mergeCell ref="D16:E16"/>
    <mergeCell ref="D39:E39"/>
    <mergeCell ref="D47:E47"/>
    <mergeCell ref="D25:E25"/>
    <mergeCell ref="D33:E33"/>
    <mergeCell ref="D35:E35"/>
    <mergeCell ref="D37:E37"/>
    <mergeCell ref="D30:E30"/>
    <mergeCell ref="D75:E75"/>
    <mergeCell ref="D56:E56"/>
    <mergeCell ref="D61:E61"/>
    <mergeCell ref="D50:E50"/>
    <mergeCell ref="D52:E52"/>
    <mergeCell ref="D54:E54"/>
    <mergeCell ref="D85:E85"/>
    <mergeCell ref="D78:E78"/>
    <mergeCell ref="D80:E80"/>
    <mergeCell ref="D196:E196"/>
    <mergeCell ref="D198:E198"/>
    <mergeCell ref="D201:H201"/>
    <mergeCell ref="D203:E203"/>
    <mergeCell ref="D106:E106"/>
    <mergeCell ref="D28:H28"/>
    <mergeCell ref="D45:H45"/>
    <mergeCell ref="D59:H59"/>
    <mergeCell ref="D88:E88"/>
    <mergeCell ref="D90:E90"/>
    <mergeCell ref="D92:E92"/>
    <mergeCell ref="D94:E94"/>
    <mergeCell ref="D97:H97"/>
    <mergeCell ref="D206:E206"/>
    <mergeCell ref="D108:E108"/>
    <mergeCell ref="D99:E99"/>
    <mergeCell ref="D102:E102"/>
    <mergeCell ref="D113:E113"/>
    <mergeCell ref="D180:E180"/>
    <mergeCell ref="D182:E182"/>
    <mergeCell ref="D162:E162"/>
    <mergeCell ref="D164:E164"/>
    <mergeCell ref="D166:E166"/>
    <mergeCell ref="D168:E168"/>
    <mergeCell ref="D116:E116"/>
    <mergeCell ref="D118:E118"/>
    <mergeCell ref="D120:E120"/>
    <mergeCell ref="D122:E122"/>
    <mergeCell ref="D178:E178"/>
    <mergeCell ref="D111:H111"/>
    <mergeCell ref="D104:E104"/>
    <mergeCell ref="D243:E243"/>
    <mergeCell ref="D227:H227"/>
    <mergeCell ref="D229:E229"/>
    <mergeCell ref="D232:E232"/>
    <mergeCell ref="D234:E234"/>
    <mergeCell ref="D218:E218"/>
    <mergeCell ref="D220:E220"/>
    <mergeCell ref="D222:E222"/>
    <mergeCell ref="D224:E224"/>
    <mergeCell ref="D248:E248"/>
    <mergeCell ref="D246:E246"/>
    <mergeCell ref="D257:H257"/>
    <mergeCell ref="D259:E259"/>
    <mergeCell ref="D292:E292"/>
    <mergeCell ref="D294:E294"/>
    <mergeCell ref="D296:E296"/>
    <mergeCell ref="D287:E287"/>
    <mergeCell ref="D262:E262"/>
    <mergeCell ref="D208:E208"/>
    <mergeCell ref="D276:E276"/>
    <mergeCell ref="D278:E278"/>
    <mergeCell ref="D280:E280"/>
    <mergeCell ref="D282:E282"/>
    <mergeCell ref="D285:H285"/>
    <mergeCell ref="D290:E290"/>
    <mergeCell ref="D141:H141"/>
    <mergeCell ref="D143:E143"/>
    <mergeCell ref="D148:E148"/>
    <mergeCell ref="D150:E150"/>
    <mergeCell ref="D152:E152"/>
    <mergeCell ref="D146:E146"/>
    <mergeCell ref="D273:E273"/>
    <mergeCell ref="D264:E264"/>
    <mergeCell ref="D266:E266"/>
    <mergeCell ref="D268:E268"/>
    <mergeCell ref="D271:H271"/>
    <mergeCell ref="D250:E250"/>
    <mergeCell ref="D252:E252"/>
    <mergeCell ref="D236:E236"/>
    <mergeCell ref="D238:E238"/>
    <mergeCell ref="D241:H241"/>
    <mergeCell ref="D210:E210"/>
    <mergeCell ref="D300:G300"/>
    <mergeCell ref="D212:E212"/>
    <mergeCell ref="A2:H3"/>
    <mergeCell ref="D136:E136"/>
    <mergeCell ref="D138:E138"/>
    <mergeCell ref="D171:H171"/>
    <mergeCell ref="D173:E173"/>
    <mergeCell ref="D176:E176"/>
    <mergeCell ref="D215:E215"/>
    <mergeCell ref="D124:E124"/>
    <mergeCell ref="D127:E127"/>
    <mergeCell ref="D130:E130"/>
    <mergeCell ref="D132:E132"/>
    <mergeCell ref="D134:E134"/>
    <mergeCell ref="D64:E64"/>
    <mergeCell ref="D66:E66"/>
    <mergeCell ref="D68:E68"/>
    <mergeCell ref="D70:E70"/>
    <mergeCell ref="D187:H187"/>
    <mergeCell ref="D189:E189"/>
    <mergeCell ref="D192:E192"/>
    <mergeCell ref="D194:E194"/>
    <mergeCell ref="D157:H157"/>
    <mergeCell ref="D159:E159"/>
  </mergeCells>
  <conditionalFormatting sqref="G37 D33 D35 D37 B33 B35 B37 D39 B39 D19 D21 D23 B19 B21 B23 D25 B25 D52 D54 B50 B52 B54 D56 B56 B90 B92 D94 B94 D122 B122 D166 B162 B164 B166 D168 B168 D196 B192 B194 B196 D198 B198 D210 B206 B208 B210 D212 B212 B232 B234 B236 D238 B238 B248 B250 D252 B252 D150 B146 B148 B150 D152 B152 B262 B264 B266 D268 B268 D280 B276 B278 B280 D282 B282 B290 B292 B294 D296 B296 B124 B136 B138 B176 B178 B180 D182 B182 B218 B220 B222 D224 B224">
    <cfRule type="expression" dxfId="417" priority="317">
      <formula>$G$451="✓"</formula>
    </cfRule>
  </conditionalFormatting>
  <conditionalFormatting sqref="D41:D42 D46 D60 D74 D84 D98 D112 D27 D123 D110 D95:D96 D44 D254 D154 D184 D298 D140">
    <cfRule type="expression" dxfId="416" priority="323">
      <formula>#REF!="select"</formula>
    </cfRule>
  </conditionalFormatting>
  <conditionalFormatting sqref="G35">
    <cfRule type="expression" dxfId="415" priority="313">
      <formula>$G$451="✓"</formula>
    </cfRule>
  </conditionalFormatting>
  <conditionalFormatting sqref="G33">
    <cfRule type="expression" dxfId="414" priority="312">
      <formula>$G$451="✓"</formula>
    </cfRule>
  </conditionalFormatting>
  <conditionalFormatting sqref="G39">
    <cfRule type="expression" dxfId="413" priority="311">
      <formula>$G$451="✓"</formula>
    </cfRule>
  </conditionalFormatting>
  <conditionalFormatting sqref="G23">
    <cfRule type="expression" dxfId="412" priority="309">
      <formula>$G$451="✓"</formula>
    </cfRule>
  </conditionalFormatting>
  <conditionalFormatting sqref="G21">
    <cfRule type="expression" dxfId="411" priority="308">
      <formula>$G$451="✓"</formula>
    </cfRule>
  </conditionalFormatting>
  <conditionalFormatting sqref="G19">
    <cfRule type="expression" dxfId="410" priority="307">
      <formula>$G$451="✓"</formula>
    </cfRule>
  </conditionalFormatting>
  <conditionalFormatting sqref="G25">
    <cfRule type="expression" dxfId="409" priority="306">
      <formula>$G$451="✓"</formula>
    </cfRule>
  </conditionalFormatting>
  <conditionalFormatting sqref="D50">
    <cfRule type="expression" dxfId="408" priority="304">
      <formula>$G$451="✓"</formula>
    </cfRule>
  </conditionalFormatting>
  <conditionalFormatting sqref="D58">
    <cfRule type="expression" dxfId="407" priority="305">
      <formula>#REF!="select"</formula>
    </cfRule>
  </conditionalFormatting>
  <conditionalFormatting sqref="G56">
    <cfRule type="expression" dxfId="406" priority="300">
      <formula>$G$451="✓"</formula>
    </cfRule>
  </conditionalFormatting>
  <conditionalFormatting sqref="D72">
    <cfRule type="expression" dxfId="405" priority="298">
      <formula>#REF!="select"</formula>
    </cfRule>
  </conditionalFormatting>
  <conditionalFormatting sqref="B88">
    <cfRule type="expression" dxfId="404" priority="284">
      <formula>$G$451="✓"</formula>
    </cfRule>
  </conditionalFormatting>
  <conditionalFormatting sqref="D92">
    <cfRule type="expression" dxfId="403" priority="283">
      <formula>$G$451="✓"</formula>
    </cfRule>
  </conditionalFormatting>
  <conditionalFormatting sqref="D90">
    <cfRule type="expression" dxfId="402" priority="282">
      <formula>$G$451="✓"</formula>
    </cfRule>
  </conditionalFormatting>
  <conditionalFormatting sqref="D88">
    <cfRule type="expression" dxfId="401" priority="281">
      <formula>$G$451="✓"</formula>
    </cfRule>
  </conditionalFormatting>
  <conditionalFormatting sqref="G94">
    <cfRule type="expression" dxfId="400" priority="277">
      <formula>$G$451="✓"</formula>
    </cfRule>
  </conditionalFormatting>
  <conditionalFormatting sqref="B120">
    <cfRule type="expression" dxfId="399" priority="267">
      <formula>$G$451="✓"</formula>
    </cfRule>
  </conditionalFormatting>
  <conditionalFormatting sqref="B118">
    <cfRule type="expression" dxfId="398" priority="266">
      <formula>$G$451="✓"</formula>
    </cfRule>
  </conditionalFormatting>
  <conditionalFormatting sqref="B116">
    <cfRule type="expression" dxfId="397" priority="265">
      <formula>$G$451="✓"</formula>
    </cfRule>
  </conditionalFormatting>
  <conditionalFormatting sqref="D120">
    <cfRule type="expression" dxfId="396" priority="264">
      <formula>$G$451="✓"</formula>
    </cfRule>
  </conditionalFormatting>
  <conditionalFormatting sqref="D118">
    <cfRule type="expression" dxfId="395" priority="263">
      <formula>$G$451="✓"</formula>
    </cfRule>
  </conditionalFormatting>
  <conditionalFormatting sqref="D116">
    <cfRule type="expression" dxfId="394" priority="262">
      <formula>$G$451="✓"</formula>
    </cfRule>
  </conditionalFormatting>
  <conditionalFormatting sqref="G120">
    <cfRule type="expression" dxfId="393" priority="261">
      <formula>$G$451="✓"</formula>
    </cfRule>
  </conditionalFormatting>
  <conditionalFormatting sqref="G118">
    <cfRule type="expression" dxfId="392" priority="260">
      <formula>$G$451="✓"</formula>
    </cfRule>
  </conditionalFormatting>
  <conditionalFormatting sqref="G116">
    <cfRule type="expression" dxfId="391" priority="259">
      <formula>$G$451="✓"</formula>
    </cfRule>
  </conditionalFormatting>
  <conditionalFormatting sqref="G122">
    <cfRule type="expression" dxfId="390" priority="258">
      <formula>$G$451="✓"</formula>
    </cfRule>
  </conditionalFormatting>
  <conditionalFormatting sqref="D164">
    <cfRule type="expression" dxfId="389" priority="256">
      <formula>$G$451="✓"</formula>
    </cfRule>
  </conditionalFormatting>
  <conditionalFormatting sqref="D158 D156">
    <cfRule type="expression" dxfId="388" priority="257">
      <formula>#REF!="select"</formula>
    </cfRule>
  </conditionalFormatting>
  <conditionalFormatting sqref="D162">
    <cfRule type="expression" dxfId="387" priority="254">
      <formula>$G$451="✓"</formula>
    </cfRule>
  </conditionalFormatting>
  <conditionalFormatting sqref="G168">
    <cfRule type="expression" dxfId="386" priority="250">
      <formula>$G$451="✓"</formula>
    </cfRule>
  </conditionalFormatting>
  <conditionalFormatting sqref="D194">
    <cfRule type="expression" dxfId="385" priority="158">
      <formula>$G$451="✓"</formula>
    </cfRule>
  </conditionalFormatting>
  <conditionalFormatting sqref="D188 D202 D228 D242 D240 D253 D186">
    <cfRule type="expression" dxfId="384" priority="159">
      <formula>#REF!="select"</formula>
    </cfRule>
  </conditionalFormatting>
  <conditionalFormatting sqref="D192">
    <cfRule type="expression" dxfId="383" priority="156">
      <formula>$G$451="✓"</formula>
    </cfRule>
  </conditionalFormatting>
  <conditionalFormatting sqref="D200">
    <cfRule type="expression" dxfId="382" priority="157">
      <formula>#REF!="select"</formula>
    </cfRule>
  </conditionalFormatting>
  <conditionalFormatting sqref="G198">
    <cfRule type="expression" dxfId="381" priority="152">
      <formula>$G$451="✓"</formula>
    </cfRule>
  </conditionalFormatting>
  <conditionalFormatting sqref="D208">
    <cfRule type="expression" dxfId="380" priority="151">
      <formula>$G$451="✓"</formula>
    </cfRule>
  </conditionalFormatting>
  <conditionalFormatting sqref="D206">
    <cfRule type="expression" dxfId="379" priority="149">
      <formula>$G$451="✓"</formula>
    </cfRule>
  </conditionalFormatting>
  <conditionalFormatting sqref="D226">
    <cfRule type="expression" dxfId="378" priority="150">
      <formula>#REF!="select"</formula>
    </cfRule>
  </conditionalFormatting>
  <conditionalFormatting sqref="G210">
    <cfRule type="expression" dxfId="377" priority="148">
      <formula>$G$451="✓"</formula>
    </cfRule>
  </conditionalFormatting>
  <conditionalFormatting sqref="G208">
    <cfRule type="expression" dxfId="376" priority="147">
      <formula>$G$451="✓"</formula>
    </cfRule>
  </conditionalFormatting>
  <conditionalFormatting sqref="G206">
    <cfRule type="expression" dxfId="375" priority="146">
      <formula>$G$451="✓"</formula>
    </cfRule>
  </conditionalFormatting>
  <conditionalFormatting sqref="G212">
    <cfRule type="expression" dxfId="374" priority="145">
      <formula>$G$451="✓"</formula>
    </cfRule>
  </conditionalFormatting>
  <conditionalFormatting sqref="D236">
    <cfRule type="expression" dxfId="373" priority="144">
      <formula>$G$451="✓"</formula>
    </cfRule>
  </conditionalFormatting>
  <conditionalFormatting sqref="D234">
    <cfRule type="expression" dxfId="372" priority="143">
      <formula>$G$451="✓"</formula>
    </cfRule>
  </conditionalFormatting>
  <conditionalFormatting sqref="D232">
    <cfRule type="expression" dxfId="371" priority="142">
      <formula>$G$451="✓"</formula>
    </cfRule>
  </conditionalFormatting>
  <conditionalFormatting sqref="G236">
    <cfRule type="expression" dxfId="370" priority="141">
      <formula>$G$451="✓"</formula>
    </cfRule>
  </conditionalFormatting>
  <conditionalFormatting sqref="G234">
    <cfRule type="expression" dxfId="369" priority="140">
      <formula>$G$451="✓"</formula>
    </cfRule>
  </conditionalFormatting>
  <conditionalFormatting sqref="G232">
    <cfRule type="expression" dxfId="368" priority="139">
      <formula>$G$451="✓"</formula>
    </cfRule>
  </conditionalFormatting>
  <conditionalFormatting sqref="G238">
    <cfRule type="expression" dxfId="367" priority="138">
      <formula>$G$451="✓"</formula>
    </cfRule>
  </conditionalFormatting>
  <conditionalFormatting sqref="B246">
    <cfRule type="expression" dxfId="366" priority="137">
      <formula>$G$451="✓"</formula>
    </cfRule>
  </conditionalFormatting>
  <conditionalFormatting sqref="D250">
    <cfRule type="expression" dxfId="365" priority="136">
      <formula>$G$451="✓"</formula>
    </cfRule>
  </conditionalFormatting>
  <conditionalFormatting sqref="D248">
    <cfRule type="expression" dxfId="364" priority="135">
      <formula>$G$451="✓"</formula>
    </cfRule>
  </conditionalFormatting>
  <conditionalFormatting sqref="D246">
    <cfRule type="expression" dxfId="363" priority="134">
      <formula>$G$451="✓"</formula>
    </cfRule>
  </conditionalFormatting>
  <conditionalFormatting sqref="G252">
    <cfRule type="expression" dxfId="362" priority="130">
      <formula>$G$451="✓"</formula>
    </cfRule>
  </conditionalFormatting>
  <conditionalFormatting sqref="D148">
    <cfRule type="expression" dxfId="361" priority="109">
      <formula>$G$451="✓"</formula>
    </cfRule>
  </conditionalFormatting>
  <conditionalFormatting sqref="D142">
    <cfRule type="expression" dxfId="360" priority="110">
      <formula>#REF!="select"</formula>
    </cfRule>
  </conditionalFormatting>
  <conditionalFormatting sqref="D146">
    <cfRule type="expression" dxfId="359" priority="107">
      <formula>$G$451="✓"</formula>
    </cfRule>
  </conditionalFormatting>
  <conditionalFormatting sqref="G152">
    <cfRule type="expression" dxfId="358" priority="103">
      <formula>$G$451="✓"</formula>
    </cfRule>
  </conditionalFormatting>
  <conditionalFormatting sqref="D266">
    <cfRule type="expression" dxfId="357" priority="101">
      <formula>$G$451="✓"</formula>
    </cfRule>
  </conditionalFormatting>
  <conditionalFormatting sqref="D264">
    <cfRule type="expression" dxfId="356" priority="99">
      <formula>$G$451="✓"</formula>
    </cfRule>
  </conditionalFormatting>
  <conditionalFormatting sqref="D258 D272 D286 D256">
    <cfRule type="expression" dxfId="355" priority="100">
      <formula>#REF!="select"</formula>
    </cfRule>
  </conditionalFormatting>
  <conditionalFormatting sqref="D262">
    <cfRule type="expression" dxfId="354" priority="97">
      <formula>$G$451="✓"</formula>
    </cfRule>
  </conditionalFormatting>
  <conditionalFormatting sqref="D270">
    <cfRule type="expression" dxfId="353" priority="98">
      <formula>#REF!="select"</formula>
    </cfRule>
  </conditionalFormatting>
  <conditionalFormatting sqref="G268">
    <cfRule type="expression" dxfId="352" priority="93">
      <formula>$G$451="✓"</formula>
    </cfRule>
  </conditionalFormatting>
  <conditionalFormatting sqref="D278">
    <cfRule type="expression" dxfId="351" priority="92">
      <formula>$G$451="✓"</formula>
    </cfRule>
  </conditionalFormatting>
  <conditionalFormatting sqref="D276">
    <cfRule type="expression" dxfId="350" priority="90">
      <formula>$G$451="✓"</formula>
    </cfRule>
  </conditionalFormatting>
  <conditionalFormatting sqref="D284">
    <cfRule type="expression" dxfId="349" priority="91">
      <formula>#REF!="select"</formula>
    </cfRule>
  </conditionalFormatting>
  <conditionalFormatting sqref="G280">
    <cfRule type="expression" dxfId="348" priority="89">
      <formula>$G$451="✓"</formula>
    </cfRule>
  </conditionalFormatting>
  <conditionalFormatting sqref="G278">
    <cfRule type="expression" dxfId="347" priority="88">
      <formula>$G$451="✓"</formula>
    </cfRule>
  </conditionalFormatting>
  <conditionalFormatting sqref="G276">
    <cfRule type="expression" dxfId="346" priority="87">
      <formula>$G$451="✓"</formula>
    </cfRule>
  </conditionalFormatting>
  <conditionalFormatting sqref="G282">
    <cfRule type="expression" dxfId="345" priority="86">
      <formula>$G$451="✓"</formula>
    </cfRule>
  </conditionalFormatting>
  <conditionalFormatting sqref="D294">
    <cfRule type="expression" dxfId="344" priority="85">
      <formula>$G$451="✓"</formula>
    </cfRule>
  </conditionalFormatting>
  <conditionalFormatting sqref="D292">
    <cfRule type="expression" dxfId="343" priority="84">
      <formula>$G$451="✓"</formula>
    </cfRule>
  </conditionalFormatting>
  <conditionalFormatting sqref="D290">
    <cfRule type="expression" dxfId="342" priority="83">
      <formula>$G$451="✓"</formula>
    </cfRule>
  </conditionalFormatting>
  <conditionalFormatting sqref="G296">
    <cfRule type="expression" dxfId="341" priority="79">
      <formula>$G$451="✓"</formula>
    </cfRule>
  </conditionalFormatting>
  <conditionalFormatting sqref="D70 D64 D66 D68">
    <cfRule type="expression" dxfId="340" priority="70">
      <formula>#REF!="select"</formula>
    </cfRule>
  </conditionalFormatting>
  <conditionalFormatting sqref="D78 D80:D81">
    <cfRule type="expression" dxfId="339" priority="69">
      <formula>#REF!="select"</formula>
    </cfRule>
  </conditionalFormatting>
  <conditionalFormatting sqref="D108 D102 D104 D106">
    <cfRule type="expression" dxfId="338" priority="68">
      <formula>#REF!="select"</formula>
    </cfRule>
  </conditionalFormatting>
  <conditionalFormatting sqref="D124">
    <cfRule type="expression" dxfId="337" priority="66">
      <formula>$G$451="✓"</formula>
    </cfRule>
  </conditionalFormatting>
  <conditionalFormatting sqref="D125:D126">
    <cfRule type="expression" dxfId="336" priority="67">
      <formula>#REF!="select"</formula>
    </cfRule>
  </conditionalFormatting>
  <conditionalFormatting sqref="G124">
    <cfRule type="expression" dxfId="335" priority="65">
      <formula>$G$451="✓"</formula>
    </cfRule>
  </conditionalFormatting>
  <conditionalFormatting sqref="D136">
    <cfRule type="expression" dxfId="334" priority="63">
      <formula>$G$451="✓"</formula>
    </cfRule>
  </conditionalFormatting>
  <conditionalFormatting sqref="D137">
    <cfRule type="expression" dxfId="333" priority="64">
      <formula>#REF!="select"</formula>
    </cfRule>
  </conditionalFormatting>
  <conditionalFormatting sqref="B134">
    <cfRule type="expression" dxfId="332" priority="62">
      <formula>$G$451="✓"</formula>
    </cfRule>
  </conditionalFormatting>
  <conditionalFormatting sqref="B132">
    <cfRule type="expression" dxfId="331" priority="61">
      <formula>$G$451="✓"</formula>
    </cfRule>
  </conditionalFormatting>
  <conditionalFormatting sqref="B130">
    <cfRule type="expression" dxfId="330" priority="60">
      <formula>$G$451="✓"</formula>
    </cfRule>
  </conditionalFormatting>
  <conditionalFormatting sqref="D134">
    <cfRule type="expression" dxfId="329" priority="59">
      <formula>$G$451="✓"</formula>
    </cfRule>
  </conditionalFormatting>
  <conditionalFormatting sqref="D132">
    <cfRule type="expression" dxfId="328" priority="58">
      <formula>$G$451="✓"</formula>
    </cfRule>
  </conditionalFormatting>
  <conditionalFormatting sqref="D130">
    <cfRule type="expression" dxfId="327" priority="57">
      <formula>$G$451="✓"</formula>
    </cfRule>
  </conditionalFormatting>
  <conditionalFormatting sqref="D138">
    <cfRule type="expression" dxfId="326" priority="51">
      <formula>$G$451="✓"</formula>
    </cfRule>
  </conditionalFormatting>
  <conditionalFormatting sqref="D139">
    <cfRule type="expression" dxfId="325" priority="52">
      <formula>#REF!="select"</formula>
    </cfRule>
  </conditionalFormatting>
  <conditionalFormatting sqref="D180">
    <cfRule type="expression" dxfId="324" priority="49">
      <formula>$G$451="✓"</formula>
    </cfRule>
  </conditionalFormatting>
  <conditionalFormatting sqref="D178">
    <cfRule type="expression" dxfId="323" priority="47">
      <formula>$G$451="✓"</formula>
    </cfRule>
  </conditionalFormatting>
  <conditionalFormatting sqref="D172 D170">
    <cfRule type="expression" dxfId="322" priority="48">
      <formula>#REF!="select"</formula>
    </cfRule>
  </conditionalFormatting>
  <conditionalFormatting sqref="D176">
    <cfRule type="expression" dxfId="321" priority="45">
      <formula>$G$451="✓"</formula>
    </cfRule>
  </conditionalFormatting>
  <conditionalFormatting sqref="G182">
    <cfRule type="expression" dxfId="320" priority="41">
      <formula>$G$451="✓"</formula>
    </cfRule>
  </conditionalFormatting>
  <conditionalFormatting sqref="D222">
    <cfRule type="expression" dxfId="319" priority="40">
      <formula>$G$451="✓"</formula>
    </cfRule>
  </conditionalFormatting>
  <conditionalFormatting sqref="D220">
    <cfRule type="expression" dxfId="318" priority="39">
      <formula>$G$451="✓"</formula>
    </cfRule>
  </conditionalFormatting>
  <conditionalFormatting sqref="D218">
    <cfRule type="expression" dxfId="317" priority="38">
      <formula>$G$451="✓"</formula>
    </cfRule>
  </conditionalFormatting>
  <conditionalFormatting sqref="G224">
    <cfRule type="expression" dxfId="316" priority="34">
      <formula>$G$451="✓"</formula>
    </cfRule>
  </conditionalFormatting>
  <conditionalFormatting sqref="G54">
    <cfRule type="expression" dxfId="315" priority="30">
      <formula>$G$451="✓"</formula>
    </cfRule>
  </conditionalFormatting>
  <conditionalFormatting sqref="G52">
    <cfRule type="expression" dxfId="314" priority="29">
      <formula>$G$451="✓"</formula>
    </cfRule>
  </conditionalFormatting>
  <conditionalFormatting sqref="G50">
    <cfRule type="expression" dxfId="313" priority="28">
      <formula>$G$451="✓"</formula>
    </cfRule>
  </conditionalFormatting>
  <conditionalFormatting sqref="G92">
    <cfRule type="expression" dxfId="312" priority="27">
      <formula>$G$451="✓"</formula>
    </cfRule>
  </conditionalFormatting>
  <conditionalFormatting sqref="G90">
    <cfRule type="expression" dxfId="311" priority="26">
      <formula>$G$451="✓"</formula>
    </cfRule>
  </conditionalFormatting>
  <conditionalFormatting sqref="G88">
    <cfRule type="expression" dxfId="310" priority="25">
      <formula>$G$451="✓"</formula>
    </cfRule>
  </conditionalFormatting>
  <conditionalFormatting sqref="G150">
    <cfRule type="expression" dxfId="309" priority="24">
      <formula>$G$451="✓"</formula>
    </cfRule>
  </conditionalFormatting>
  <conditionalFormatting sqref="G148">
    <cfRule type="expression" dxfId="308" priority="23">
      <formula>$G$451="✓"</formula>
    </cfRule>
  </conditionalFormatting>
  <conditionalFormatting sqref="G146">
    <cfRule type="expression" dxfId="307" priority="22">
      <formula>$G$451="✓"</formula>
    </cfRule>
  </conditionalFormatting>
  <conditionalFormatting sqref="G166">
    <cfRule type="expression" dxfId="306" priority="21">
      <formula>$G$451="✓"</formula>
    </cfRule>
  </conditionalFormatting>
  <conditionalFormatting sqref="G164">
    <cfRule type="expression" dxfId="305" priority="20">
      <formula>$G$451="✓"</formula>
    </cfRule>
  </conditionalFormatting>
  <conditionalFormatting sqref="G162">
    <cfRule type="expression" dxfId="304" priority="19">
      <formula>$G$451="✓"</formula>
    </cfRule>
  </conditionalFormatting>
  <conditionalFormatting sqref="G180">
    <cfRule type="expression" dxfId="303" priority="18">
      <formula>$G$451="✓"</formula>
    </cfRule>
  </conditionalFormatting>
  <conditionalFormatting sqref="G178">
    <cfRule type="expression" dxfId="302" priority="17">
      <formula>$G$451="✓"</formula>
    </cfRule>
  </conditionalFormatting>
  <conditionalFormatting sqref="G176">
    <cfRule type="expression" dxfId="301" priority="16">
      <formula>$G$451="✓"</formula>
    </cfRule>
  </conditionalFormatting>
  <conditionalFormatting sqref="G196">
    <cfRule type="expression" dxfId="300" priority="15">
      <formula>$G$451="✓"</formula>
    </cfRule>
  </conditionalFormatting>
  <conditionalFormatting sqref="G194">
    <cfRule type="expression" dxfId="299" priority="14">
      <formula>$G$451="✓"</formula>
    </cfRule>
  </conditionalFormatting>
  <conditionalFormatting sqref="G192">
    <cfRule type="expression" dxfId="298" priority="13">
      <formula>$G$451="✓"</formula>
    </cfRule>
  </conditionalFormatting>
  <conditionalFormatting sqref="G222">
    <cfRule type="expression" dxfId="297" priority="12">
      <formula>$G$451="✓"</formula>
    </cfRule>
  </conditionalFormatting>
  <conditionalFormatting sqref="G220">
    <cfRule type="expression" dxfId="296" priority="11">
      <formula>$G$451="✓"</formula>
    </cfRule>
  </conditionalFormatting>
  <conditionalFormatting sqref="G218">
    <cfRule type="expression" dxfId="295" priority="10">
      <formula>$G$451="✓"</formula>
    </cfRule>
  </conditionalFormatting>
  <conditionalFormatting sqref="G250">
    <cfRule type="expression" dxfId="294" priority="9">
      <formula>$G$451="✓"</formula>
    </cfRule>
  </conditionalFormatting>
  <conditionalFormatting sqref="G248">
    <cfRule type="expression" dxfId="293" priority="8">
      <formula>$G$451="✓"</formula>
    </cfRule>
  </conditionalFormatting>
  <conditionalFormatting sqref="G246">
    <cfRule type="expression" dxfId="292" priority="7">
      <formula>$G$451="✓"</formula>
    </cfRule>
  </conditionalFormatting>
  <conditionalFormatting sqref="G266">
    <cfRule type="expression" dxfId="291" priority="6">
      <formula>$G$451="✓"</formula>
    </cfRule>
  </conditionalFormatting>
  <conditionalFormatting sqref="G264">
    <cfRule type="expression" dxfId="290" priority="5">
      <formula>$G$451="✓"</formula>
    </cfRule>
  </conditionalFormatting>
  <conditionalFormatting sqref="G262">
    <cfRule type="expression" dxfId="289" priority="4">
      <formula>$G$451="✓"</formula>
    </cfRule>
  </conditionalFormatting>
  <conditionalFormatting sqref="G294">
    <cfRule type="expression" dxfId="288" priority="3">
      <formula>$G$451="✓"</formula>
    </cfRule>
  </conditionalFormatting>
  <conditionalFormatting sqref="G292">
    <cfRule type="expression" dxfId="287" priority="2">
      <formula>$G$451="✓"</formula>
    </cfRule>
  </conditionalFormatting>
  <conditionalFormatting sqref="G290">
    <cfRule type="expression" dxfId="286" priority="1">
      <formula>$G$451="✓"</formula>
    </cfRule>
  </conditionalFormatting>
  <dataValidations count="1">
    <dataValidation type="list" allowBlank="1" showInputMessage="1" showErrorMessage="1" prompt="To select this option as answer, choose ✓ from the drop-down list." sqref="G137 G202 G226 G240 G186 G200 G188 G228 G142 G123 G156 G158 G81 G41:G42 G112 G84 G60 G27 G72 G44 G95:G96 G58 G46 G74 G98 G242 G154 G253:G254 G298 G272 G284 G256 G270 G258 G286 G110 G125:G126 G139:G140 G170 G184 G172">
      <formula1>IF(ISBLANK($G$451),selection_allowed,selection_not_allowed)</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prompt="To select this option as answer, choose ✓ from the drop-down list. Unselect the other options if ✓ is not available.">
          <x14:formula1>
            <xm:f>IF(AND(ISBLANK($G19),ISBLANK($G21),ISBLANK($G23)),dropdownlist!$A$3:$A$4,dropdownlist!$B$3)</xm:f>
          </x14:formula1>
          <xm:sqref>G39 G25 G56 G94 G296 G282 G168 G198 G212 G238 G252 G152 G268 G182 G224</xm:sqref>
        </x14:dataValidation>
        <x14:dataValidation type="list" allowBlank="1" showInputMessage="1" showErrorMessage="1" prompt="To select this option as answer, choose ✓ from the drop-down list. Unselect the other options if ✓ is not available.">
          <x14:formula1>
            <xm:f>IF(AND(ISBLANK($G35),ISBLANK($G37),ISBLANK($G39)),dropdownlist!$A$3:$A$4,dropdownlist!$B$3)</xm:f>
          </x14:formula1>
          <xm:sqref>G33 G206 G232 G276</xm:sqref>
        </x14:dataValidation>
        <x14:dataValidation type="list" allowBlank="1" showInputMessage="1" showErrorMessage="1" prompt="To select this option as answer, choose ✓ from the drop-down list. Unselect the other options if ✓ is not available.">
          <x14:formula1>
            <xm:f>IF(AND(ISBLANK($G33),ISBLANK($G37),ISBLANK($G39)),dropdownlist!$A$3:$A$4,dropdownlist!$B$3)</xm:f>
          </x14:formula1>
          <xm:sqref>G35 G208 G234 G278</xm:sqref>
        </x14:dataValidation>
        <x14:dataValidation type="list" allowBlank="1" showInputMessage="1" showErrorMessage="1" prompt="To select this option as answer, choose ✓ from the drop-down list. Unselect the other options if ✓ is not available.">
          <x14:formula1>
            <xm:f>IF(AND(ISBLANK($G33),ISBLANK($G35),ISBLANK($G39)),dropdownlist!$A$3:$A$4,dropdownlist!$B$3)</xm:f>
          </x14:formula1>
          <xm:sqref>G37 G236 G210 G280</xm:sqref>
        </x14:dataValidation>
        <x14:dataValidation type="list" allowBlank="1" showInputMessage="1" showErrorMessage="1" prompt="To select this option as answer, choose ✓ from the drop-down list. Unselect the other options if ✓ is not available.">
          <x14:formula1>
            <xm:f>IF(AND(ISBLANK($G116),ISBLANK($G118),ISBLANK($G120),ISBLANK($G122)),dropdownlist!$A$3:$A$4,dropdownlist!$B$3)</xm:f>
          </x14:formula1>
          <xm:sqref>G124</xm:sqref>
        </x14:dataValidation>
        <x14:dataValidation type="list" allowBlank="1" showInputMessage="1" showErrorMessage="1" prompt="To select this option as answer, choose ✓ from the drop-down list. Unselect the other options if ✓ is not available.">
          <x14:formula1>
            <xm:f>IF(AND(ISBLANK($G118),ISBLANK($G120),ISBLANK($G122),ISBLANK($G124)),dropdownlist!$A$3:$A$4,dropdownlist!$B$3)</xm:f>
          </x14:formula1>
          <xm:sqref>G116</xm:sqref>
        </x14:dataValidation>
        <x14:dataValidation type="list" allowBlank="1" showInputMessage="1" showErrorMessage="1" prompt="To select this option as answer, choose ✓ from the drop-down list. Unselect the other options if ✓ is not available.">
          <x14:formula1>
            <xm:f>IF(AND(ISBLANK($G116),ISBLANK($G120),ISBLANK($G122),ISBLANK($G124)),dropdownlist!$A$3:$A$4,dropdownlist!$B$3)</xm:f>
          </x14:formula1>
          <xm:sqref>G118</xm:sqref>
        </x14:dataValidation>
        <x14:dataValidation type="list" allowBlank="1" showInputMessage="1" showErrorMessage="1" prompt="To select this option as answer, choose ✓ from the drop-down list. Unselect the other options if ✓ is not available.">
          <x14:formula1>
            <xm:f>IF(AND(ISBLANK($G116),ISBLANK($G118),ISBLANK($G122),ISBLANK($G124)),dropdownlist!$A$3:$A$4,dropdownlist!$B$3)</xm:f>
          </x14:formula1>
          <xm:sqref>G120</xm:sqref>
        </x14:dataValidation>
        <x14:dataValidation type="list" allowBlank="1" showInputMessage="1" showErrorMessage="1" prompt="To select this option as answer, choose ✓ from the drop-down list. Unselect the other options if ✓ is not available.">
          <x14:formula1>
            <xm:f>IF(AND(ISBLANK($G116),ISBLANK($G118),ISBLANK($G120),ISBLANK($G124)),dropdownlist!$A$3:$A$4,dropdownlist!$B$3)</xm:f>
          </x14:formula1>
          <xm:sqref>G122</xm:sqref>
        </x14:dataValidation>
        <x14:dataValidation type="list" allowBlank="1" showInputMessage="1" showErrorMessage="1" prompt="To select this option as answer, choose ✓ from the drop-down list.">
          <x14:formula1>
            <xm:f>dropdownlist!$A$3:$A$4</xm:f>
          </x14:formula1>
          <xm:sqref>G64 G136 G66 G68 G78 G80 G70 G102 G104 G106 G108 G130 G132 G134 G138</xm:sqref>
        </x14:dataValidation>
        <x14:dataValidation type="list" allowBlank="1" showInputMessage="1" showErrorMessage="1" prompt="To select this option as answer, choose ✓ from the drop-down list. Unselect the other options if ✓ is not available.">
          <x14:formula1>
            <xm:f>IF(AND(ISBLANK($G21),ISBLANK($G23)),dropdownlist!$A$3:$A$4,dropdownlist!$B$3)</xm:f>
          </x14:formula1>
          <xm:sqref>G19 G50 G88 G146 G162 G176 G192 G218 G246 G262 G290</xm:sqref>
        </x14:dataValidation>
        <x14:dataValidation type="list" allowBlank="1" showInputMessage="1" showErrorMessage="1" prompt="To select this option as answer, choose ✓ from the drop-down list. Unselect the other options if ✓ is not available.">
          <x14:formula1>
            <xm:f>IF(AND(ISBLANK($G19),ISBLANK($G23)),dropdownlist!$A$3:$A$4,dropdownlist!$B$3)</xm:f>
          </x14:formula1>
          <xm:sqref>G21 G52 G90 G148 G164 G178 G194 G220 G248 G264 G292</xm:sqref>
        </x14:dataValidation>
        <x14:dataValidation type="list" allowBlank="1" showInputMessage="1" showErrorMessage="1" prompt="To select this option as answer, choose ✓ from the drop-down list. Unselect the other options if ✓ is not available.">
          <x14:formula1>
            <xm:f>IF(AND(ISBLANK($G19),ISBLANK($G21)),dropdownlist!$A$3:$A$4,dropdownlist!$B$3)</xm:f>
          </x14:formula1>
          <xm:sqref>G23 G54 G92 G150 G166 G180 G196 G222 G250 G266 G294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O280"/>
  <sheetViews>
    <sheetView showRowColHeaders="0" zoomScale="90" zoomScaleNormal="90" workbookViewId="0"/>
  </sheetViews>
  <sheetFormatPr defaultRowHeight="14.5" x14ac:dyDescent="0.35"/>
  <cols>
    <col min="1" max="1" width="1.453125" style="14" customWidth="1"/>
    <col min="2" max="2" width="3.7265625" style="50" customWidth="1"/>
    <col min="3" max="3" width="0.7265625" style="14" customWidth="1"/>
    <col min="4" max="4" width="117.90625" style="14" customWidth="1"/>
    <col min="5" max="5" width="2.6328125" style="14" customWidth="1"/>
    <col min="6" max="6" width="2.1796875" style="14" customWidth="1"/>
    <col min="7" max="7" width="4.54296875" style="14" customWidth="1"/>
    <col min="8" max="8" width="1.6328125" style="14" customWidth="1"/>
    <col min="9" max="16384" width="8.7265625" style="14"/>
  </cols>
  <sheetData>
    <row r="1" spans="1:15" ht="21" x14ac:dyDescent="0.35">
      <c r="A1" s="18"/>
      <c r="B1" s="49"/>
      <c r="C1" s="19"/>
      <c r="D1" s="20" t="s">
        <v>9</v>
      </c>
      <c r="E1" s="20"/>
      <c r="F1" s="20"/>
      <c r="G1" s="20"/>
      <c r="H1" s="20"/>
    </row>
    <row r="2" spans="1:15" ht="14.5" customHeight="1" x14ac:dyDescent="0.35">
      <c r="A2" s="317" t="s">
        <v>230</v>
      </c>
      <c r="B2" s="317"/>
      <c r="C2" s="317"/>
      <c r="D2" s="317"/>
      <c r="E2" s="317"/>
      <c r="F2" s="317"/>
      <c r="G2" s="317"/>
      <c r="H2" s="317"/>
      <c r="I2" s="207"/>
      <c r="J2" s="207"/>
      <c r="K2" s="207"/>
      <c r="L2" s="207"/>
      <c r="M2" s="208"/>
      <c r="N2" s="209"/>
      <c r="O2" s="209"/>
    </row>
    <row r="3" spans="1:15" ht="15" customHeight="1" x14ac:dyDescent="0.35">
      <c r="A3" s="317"/>
      <c r="B3" s="317"/>
      <c r="C3" s="317"/>
      <c r="D3" s="317"/>
      <c r="E3" s="317"/>
      <c r="F3" s="317"/>
      <c r="G3" s="317"/>
      <c r="H3" s="317"/>
      <c r="I3" s="207"/>
      <c r="J3" s="207"/>
      <c r="K3" s="207"/>
      <c r="L3" s="207"/>
      <c r="M3" s="6"/>
      <c r="N3" s="1"/>
      <c r="O3" s="1"/>
    </row>
    <row r="4" spans="1:15" ht="18.5" x14ac:dyDescent="0.35">
      <c r="A4" s="15"/>
      <c r="B4" s="212" t="s">
        <v>234</v>
      </c>
      <c r="C4" s="205"/>
      <c r="D4" s="205"/>
      <c r="E4" s="205"/>
      <c r="F4" s="205"/>
      <c r="G4" s="205"/>
      <c r="H4" s="205"/>
      <c r="I4" s="211"/>
      <c r="J4" s="211"/>
      <c r="K4" s="211"/>
      <c r="L4" s="211"/>
      <c r="M4" s="210"/>
      <c r="N4" s="1"/>
      <c r="O4" s="1"/>
    </row>
    <row r="5" spans="1:15" ht="7" customHeight="1" x14ac:dyDescent="0.35">
      <c r="A5" s="15"/>
      <c r="B5" s="212"/>
      <c r="C5" s="204"/>
      <c r="D5" s="217"/>
      <c r="E5" s="205"/>
      <c r="F5" s="205"/>
      <c r="G5" s="205"/>
      <c r="H5" s="205"/>
      <c r="I5" s="211"/>
      <c r="J5" s="211"/>
      <c r="K5" s="211"/>
      <c r="L5" s="211"/>
      <c r="M5" s="210"/>
      <c r="N5" s="1"/>
      <c r="O5" s="1"/>
    </row>
    <row r="6" spans="1:15" ht="18.5" x14ac:dyDescent="0.35">
      <c r="A6" s="15"/>
      <c r="B6" s="213" t="s">
        <v>233</v>
      </c>
      <c r="C6" s="204"/>
      <c r="D6" s="204"/>
      <c r="E6" s="205"/>
      <c r="F6" s="205"/>
      <c r="G6" s="205"/>
      <c r="H6" s="205"/>
      <c r="I6" s="211"/>
      <c r="J6" s="211"/>
      <c r="K6" s="211"/>
      <c r="L6" s="211"/>
      <c r="M6" s="210"/>
      <c r="N6" s="1"/>
      <c r="O6" s="1"/>
    </row>
    <row r="7" spans="1:15" ht="18.5" x14ac:dyDescent="0.35">
      <c r="A7" s="15"/>
      <c r="B7" s="214" t="s">
        <v>232</v>
      </c>
      <c r="C7" s="204"/>
      <c r="D7" s="216"/>
      <c r="E7" s="205"/>
      <c r="F7" s="205"/>
      <c r="G7" s="205"/>
      <c r="H7" s="205"/>
      <c r="I7" s="211"/>
      <c r="J7" s="211"/>
      <c r="K7" s="211"/>
      <c r="L7" s="211"/>
      <c r="M7" s="210"/>
      <c r="N7" s="1"/>
      <c r="O7" s="1"/>
    </row>
    <row r="8" spans="1:15" ht="22.5" x14ac:dyDescent="0.35">
      <c r="A8" s="15"/>
      <c r="B8" s="215" t="s">
        <v>231</v>
      </c>
      <c r="C8" s="206"/>
      <c r="D8" s="206"/>
      <c r="E8" s="206"/>
      <c r="F8" s="206"/>
      <c r="G8" s="206"/>
      <c r="H8" s="203"/>
      <c r="I8" s="6"/>
      <c r="J8" s="1"/>
      <c r="K8" s="6"/>
      <c r="L8" s="6"/>
      <c r="M8" s="6"/>
      <c r="N8" s="1"/>
      <c r="O8" s="1"/>
    </row>
    <row r="9" spans="1:15" ht="28.5" customHeight="1" x14ac:dyDescent="0.35">
      <c r="A9" s="15"/>
      <c r="B9" s="228"/>
      <c r="C9" s="206"/>
      <c r="D9" s="206"/>
      <c r="E9" s="206"/>
      <c r="F9" s="206"/>
      <c r="G9" s="206"/>
      <c r="H9" s="203"/>
      <c r="I9" s="6"/>
      <c r="J9" s="6"/>
      <c r="K9" s="6"/>
      <c r="L9" s="6"/>
      <c r="M9" s="6"/>
      <c r="N9" s="1"/>
      <c r="O9" s="1"/>
    </row>
    <row r="10" spans="1:15" ht="28.5" customHeight="1" x14ac:dyDescent="0.35">
      <c r="A10" s="15"/>
      <c r="B10" s="228"/>
      <c r="C10" s="206"/>
      <c r="D10" s="324" t="str">
        <f>IF(Registration!F24="",CONCATENATE("Whole IT system"," - ",Registration!F5),CONCATENATE(Registration!F5," - ",Registration!F24))</f>
        <v xml:space="preserve">Whole IT system - </v>
      </c>
      <c r="E10" s="324"/>
      <c r="F10" s="206"/>
      <c r="G10" s="206"/>
      <c r="H10" s="203"/>
      <c r="I10" s="6"/>
      <c r="J10" s="6"/>
      <c r="K10" s="6"/>
      <c r="L10" s="6"/>
      <c r="M10" s="6"/>
      <c r="N10" s="1"/>
      <c r="O10" s="1"/>
    </row>
    <row r="12" spans="1:15" ht="22.5" x14ac:dyDescent="0.35">
      <c r="A12" s="21"/>
      <c r="B12" s="25"/>
      <c r="C12" s="22"/>
      <c r="D12" s="26" t="s">
        <v>10</v>
      </c>
      <c r="E12" s="26"/>
      <c r="F12" s="26"/>
      <c r="G12" s="26"/>
      <c r="H12" s="26"/>
    </row>
    <row r="13" spans="1:15" ht="9.5" customHeight="1" x14ac:dyDescent="0.35">
      <c r="A13" s="1"/>
      <c r="B13" s="13"/>
      <c r="C13" s="1"/>
      <c r="D13" s="2"/>
      <c r="E13" s="3"/>
      <c r="F13" s="1"/>
      <c r="G13" s="1"/>
      <c r="H13" s="27"/>
    </row>
    <row r="14" spans="1:15" ht="14.5" customHeight="1" x14ac:dyDescent="0.35">
      <c r="A14" s="1"/>
      <c r="B14" s="23" t="s">
        <v>11</v>
      </c>
      <c r="C14" s="1"/>
      <c r="D14" s="323" t="s">
        <v>235</v>
      </c>
      <c r="E14" s="323"/>
      <c r="F14" s="323"/>
      <c r="G14" s="323"/>
      <c r="H14" s="323"/>
    </row>
    <row r="15" spans="1:15" x14ac:dyDescent="0.35">
      <c r="A15" s="1"/>
      <c r="B15" s="13"/>
      <c r="C15" s="1"/>
      <c r="D15" s="4"/>
      <c r="E15" s="1"/>
      <c r="F15" s="1"/>
      <c r="G15" s="1"/>
      <c r="H15" s="28"/>
    </row>
    <row r="16" spans="1:15" x14ac:dyDescent="0.35">
      <c r="A16" s="1"/>
      <c r="B16" s="6" t="s">
        <v>5</v>
      </c>
      <c r="C16" s="5"/>
      <c r="D16" s="320" t="s">
        <v>236</v>
      </c>
      <c r="E16" s="320"/>
      <c r="F16" s="1"/>
      <c r="G16" s="6" t="s">
        <v>6</v>
      </c>
    </row>
    <row r="17" spans="1:8" ht="4" customHeight="1" x14ac:dyDescent="0.35">
      <c r="A17" s="1"/>
      <c r="B17" s="6"/>
      <c r="C17" s="5"/>
      <c r="D17" s="218"/>
      <c r="E17" s="218"/>
      <c r="F17" s="1"/>
      <c r="G17" s="6"/>
    </row>
    <row r="18" spans="1:8" x14ac:dyDescent="0.35">
      <c r="A18" s="1"/>
      <c r="B18" s="13"/>
      <c r="C18" s="1"/>
      <c r="D18" s="54" t="s">
        <v>13</v>
      </c>
      <c r="E18" s="3"/>
      <c r="F18" s="1"/>
      <c r="G18" s="1"/>
    </row>
    <row r="19" spans="1:8" x14ac:dyDescent="0.35">
      <c r="A19" s="1"/>
      <c r="B19" s="24">
        <v>1</v>
      </c>
      <c r="C19" s="1"/>
      <c r="D19" s="315" t="s">
        <v>237</v>
      </c>
      <c r="E19" s="316"/>
      <c r="F19" s="1"/>
      <c r="G19" s="7"/>
    </row>
    <row r="20" spans="1:8" ht="4.5" customHeight="1" x14ac:dyDescent="0.35">
      <c r="A20" s="1"/>
      <c r="B20" s="13"/>
      <c r="C20" s="1"/>
      <c r="D20" s="8"/>
      <c r="E20" s="9"/>
      <c r="F20" s="1"/>
      <c r="G20" s="1"/>
    </row>
    <row r="21" spans="1:8" x14ac:dyDescent="0.35">
      <c r="A21" s="1"/>
      <c r="B21" s="24">
        <v>2</v>
      </c>
      <c r="C21" s="1"/>
      <c r="D21" s="315" t="s">
        <v>238</v>
      </c>
      <c r="E21" s="316"/>
      <c r="F21" s="10"/>
      <c r="G21" s="7"/>
    </row>
    <row r="22" spans="1:8" ht="4.5" customHeight="1" x14ac:dyDescent="0.35">
      <c r="A22" s="1"/>
      <c r="B22" s="13"/>
      <c r="C22" s="1"/>
      <c r="D22" s="8"/>
      <c r="E22" s="9"/>
      <c r="F22" s="1"/>
      <c r="G22" s="1"/>
    </row>
    <row r="23" spans="1:8" x14ac:dyDescent="0.35">
      <c r="A23" s="1"/>
      <c r="B23" s="24">
        <v>3</v>
      </c>
      <c r="C23" s="1"/>
      <c r="D23" s="315" t="s">
        <v>39</v>
      </c>
      <c r="E23" s="316"/>
      <c r="F23" s="10"/>
      <c r="G23" s="7"/>
    </row>
    <row r="24" spans="1:8" ht="4.5" customHeight="1" x14ac:dyDescent="0.35">
      <c r="A24" s="1"/>
      <c r="B24" s="13"/>
      <c r="C24" s="1"/>
      <c r="D24" s="8"/>
      <c r="E24" s="9"/>
      <c r="F24" s="1"/>
      <c r="G24" s="1"/>
    </row>
    <row r="25" spans="1:8" hidden="1" x14ac:dyDescent="0.35">
      <c r="A25" s="1"/>
      <c r="B25" s="24">
        <v>4</v>
      </c>
      <c r="C25" s="1"/>
      <c r="D25" s="315"/>
      <c r="E25" s="316"/>
      <c r="F25" s="10"/>
      <c r="G25" s="7"/>
    </row>
    <row r="26" spans="1:8" ht="5" hidden="1" customHeight="1" x14ac:dyDescent="0.35"/>
    <row r="27" spans="1:8" ht="17.5" customHeight="1" x14ac:dyDescent="0.35">
      <c r="A27" s="1"/>
      <c r="B27" s="33"/>
      <c r="C27" s="1"/>
      <c r="D27" s="2"/>
      <c r="E27" s="2"/>
      <c r="F27" s="3"/>
      <c r="G27" s="16"/>
    </row>
    <row r="28" spans="1:8" ht="14.5" customHeight="1" x14ac:dyDescent="0.35">
      <c r="A28" s="1"/>
      <c r="B28" s="23" t="s">
        <v>17</v>
      </c>
      <c r="C28" s="1"/>
      <c r="D28" s="323" t="s">
        <v>18</v>
      </c>
      <c r="E28" s="323"/>
      <c r="F28" s="323"/>
      <c r="G28" s="323"/>
      <c r="H28" s="323"/>
    </row>
    <row r="29" spans="1:8" x14ac:dyDescent="0.35">
      <c r="A29" s="1"/>
      <c r="B29" s="6"/>
      <c r="C29" s="5"/>
      <c r="D29" s="218"/>
      <c r="E29" s="218"/>
      <c r="F29" s="1"/>
      <c r="G29" s="6"/>
    </row>
    <row r="30" spans="1:8" ht="30.5" customHeight="1" x14ac:dyDescent="0.35">
      <c r="A30" s="1"/>
      <c r="B30" s="47" t="s">
        <v>40</v>
      </c>
      <c r="C30" s="46"/>
      <c r="D30" s="319" t="s">
        <v>239</v>
      </c>
      <c r="E30" s="319"/>
      <c r="F30" s="1"/>
      <c r="G30" s="48" t="s">
        <v>6</v>
      </c>
    </row>
    <row r="31" spans="1:8" ht="4" customHeight="1" x14ac:dyDescent="0.35">
      <c r="A31" s="1"/>
      <c r="B31" s="6"/>
      <c r="C31" s="5"/>
      <c r="D31" s="218"/>
      <c r="E31" s="218"/>
      <c r="F31" s="1"/>
      <c r="G31" s="6"/>
    </row>
    <row r="32" spans="1:8" x14ac:dyDescent="0.35">
      <c r="A32" s="1"/>
      <c r="B32" s="13"/>
      <c r="C32" s="1"/>
      <c r="D32" s="54" t="s">
        <v>13</v>
      </c>
      <c r="E32" s="3"/>
      <c r="F32" s="1"/>
      <c r="G32" s="1"/>
    </row>
    <row r="33" spans="1:8" x14ac:dyDescent="0.35">
      <c r="A33" s="1"/>
      <c r="B33" s="24">
        <v>1</v>
      </c>
      <c r="C33" s="1"/>
      <c r="D33" s="315" t="s">
        <v>41</v>
      </c>
      <c r="E33" s="316"/>
      <c r="F33" s="1"/>
      <c r="G33" s="7"/>
    </row>
    <row r="34" spans="1:8" ht="4.5" customHeight="1" x14ac:dyDescent="0.35">
      <c r="A34" s="1"/>
      <c r="B34" s="13"/>
      <c r="C34" s="1"/>
      <c r="D34" s="8"/>
      <c r="E34" s="9"/>
      <c r="F34" s="1"/>
      <c r="G34" s="1"/>
    </row>
    <row r="35" spans="1:8" x14ac:dyDescent="0.35">
      <c r="A35" s="1"/>
      <c r="B35" s="24">
        <v>2</v>
      </c>
      <c r="C35" s="1"/>
      <c r="D35" s="315" t="s">
        <v>42</v>
      </c>
      <c r="E35" s="316"/>
      <c r="F35" s="10"/>
      <c r="G35" s="7"/>
    </row>
    <row r="36" spans="1:8" ht="4.5" customHeight="1" x14ac:dyDescent="0.35">
      <c r="A36" s="1"/>
      <c r="B36" s="13"/>
      <c r="C36" s="1"/>
      <c r="D36" s="8"/>
      <c r="E36" s="9"/>
      <c r="F36" s="1"/>
      <c r="G36" s="1"/>
    </row>
    <row r="37" spans="1:8" x14ac:dyDescent="0.35">
      <c r="A37" s="1"/>
      <c r="B37" s="24">
        <v>3</v>
      </c>
      <c r="C37" s="1"/>
      <c r="D37" s="315" t="s">
        <v>43</v>
      </c>
      <c r="E37" s="316"/>
      <c r="F37" s="10"/>
      <c r="G37" s="7"/>
    </row>
    <row r="38" spans="1:8" ht="4.5" customHeight="1" x14ac:dyDescent="0.35">
      <c r="A38" s="1"/>
      <c r="B38" s="13"/>
      <c r="C38" s="1"/>
      <c r="D38" s="8"/>
      <c r="E38" s="9"/>
      <c r="F38" s="1"/>
      <c r="G38" s="1"/>
    </row>
    <row r="39" spans="1:8" x14ac:dyDescent="0.35">
      <c r="A39" s="1"/>
      <c r="B39" s="24">
        <v>4</v>
      </c>
      <c r="C39" s="1"/>
      <c r="D39" s="315" t="s">
        <v>44</v>
      </c>
      <c r="E39" s="316"/>
      <c r="F39" s="10"/>
      <c r="G39" s="7"/>
    </row>
    <row r="40" spans="1:8" ht="5" customHeight="1" x14ac:dyDescent="0.35"/>
    <row r="41" spans="1:8" ht="17" customHeight="1" x14ac:dyDescent="0.35">
      <c r="A41" s="1"/>
      <c r="B41" s="33"/>
      <c r="C41" s="1"/>
      <c r="D41" s="2"/>
      <c r="E41" s="2"/>
      <c r="F41" s="3"/>
      <c r="G41" s="16"/>
    </row>
    <row r="42" spans="1:8" ht="17" customHeight="1" x14ac:dyDescent="0.35">
      <c r="A42" s="1"/>
      <c r="B42" s="33"/>
      <c r="C42" s="1"/>
      <c r="D42" s="2"/>
      <c r="E42" s="2"/>
      <c r="F42" s="3"/>
      <c r="G42" s="16"/>
    </row>
    <row r="43" spans="1:8" ht="22.5" x14ac:dyDescent="0.35">
      <c r="A43" s="34"/>
      <c r="B43" s="51"/>
      <c r="C43" s="35"/>
      <c r="D43" s="36" t="s">
        <v>21</v>
      </c>
      <c r="E43" s="36"/>
      <c r="F43" s="36"/>
      <c r="G43" s="36"/>
      <c r="H43" s="36"/>
    </row>
    <row r="44" spans="1:8" ht="17" customHeight="1" x14ac:dyDescent="0.35">
      <c r="A44" s="1"/>
      <c r="B44" s="33"/>
      <c r="C44" s="1"/>
      <c r="D44" s="2"/>
      <c r="E44" s="2"/>
      <c r="F44" s="3"/>
      <c r="G44" s="16"/>
    </row>
    <row r="45" spans="1:8" ht="14.5" customHeight="1" x14ac:dyDescent="0.35">
      <c r="A45" s="1"/>
      <c r="B45" s="37" t="s">
        <v>20</v>
      </c>
      <c r="C45" s="1"/>
      <c r="D45" s="322" t="s">
        <v>49</v>
      </c>
      <c r="E45" s="322"/>
      <c r="F45" s="322"/>
      <c r="G45" s="322"/>
      <c r="H45" s="322"/>
    </row>
    <row r="46" spans="1:8" ht="17" customHeight="1" x14ac:dyDescent="0.35">
      <c r="A46" s="1"/>
      <c r="B46" s="33"/>
      <c r="C46" s="1"/>
      <c r="D46" s="2"/>
      <c r="E46" s="2"/>
      <c r="F46" s="3"/>
      <c r="G46" s="16"/>
    </row>
    <row r="47" spans="1:8" ht="29.5" customHeight="1" x14ac:dyDescent="0.35">
      <c r="A47" s="1"/>
      <c r="B47" s="47" t="s">
        <v>51</v>
      </c>
      <c r="C47" s="46"/>
      <c r="D47" s="319" t="s">
        <v>240</v>
      </c>
      <c r="E47" s="319"/>
      <c r="F47" s="1"/>
      <c r="G47" s="48" t="s">
        <v>6</v>
      </c>
    </row>
    <row r="48" spans="1:8" ht="4" customHeight="1" x14ac:dyDescent="0.35">
      <c r="A48" s="1"/>
      <c r="B48" s="6"/>
      <c r="C48" s="5"/>
      <c r="D48" s="218"/>
      <c r="E48" s="218"/>
      <c r="F48" s="1"/>
      <c r="G48" s="6"/>
    </row>
    <row r="49" spans="1:8" x14ac:dyDescent="0.35">
      <c r="A49" s="1"/>
      <c r="B49" s="13"/>
      <c r="C49" s="1"/>
      <c r="D49" s="54" t="s">
        <v>13</v>
      </c>
      <c r="E49" s="3"/>
      <c r="F49" s="1"/>
      <c r="G49" s="1"/>
    </row>
    <row r="50" spans="1:8" x14ac:dyDescent="0.35">
      <c r="A50" s="1"/>
      <c r="B50" s="24">
        <v>1</v>
      </c>
      <c r="C50" s="1"/>
      <c r="D50" s="315" t="s">
        <v>52</v>
      </c>
      <c r="E50" s="316"/>
      <c r="F50" s="1"/>
      <c r="G50" s="7"/>
    </row>
    <row r="51" spans="1:8" ht="4.5" customHeight="1" x14ac:dyDescent="0.35">
      <c r="A51" s="1"/>
      <c r="B51" s="13"/>
      <c r="C51" s="1"/>
      <c r="D51" s="8"/>
      <c r="E51" s="9"/>
      <c r="F51" s="1"/>
      <c r="G51" s="1"/>
    </row>
    <row r="52" spans="1:8" x14ac:dyDescent="0.35">
      <c r="A52" s="1"/>
      <c r="B52" s="24">
        <v>2</v>
      </c>
      <c r="C52" s="1"/>
      <c r="D52" s="315" t="s">
        <v>53</v>
      </c>
      <c r="E52" s="316"/>
      <c r="F52" s="10"/>
      <c r="G52" s="7"/>
    </row>
    <row r="53" spans="1:8" ht="4.5" customHeight="1" x14ac:dyDescent="0.35">
      <c r="A53" s="1"/>
      <c r="B53" s="13"/>
      <c r="C53" s="1"/>
      <c r="D53" s="8"/>
      <c r="E53" s="9"/>
      <c r="F53" s="1"/>
      <c r="G53" s="1"/>
    </row>
    <row r="54" spans="1:8" x14ac:dyDescent="0.35">
      <c r="A54" s="1"/>
      <c r="B54" s="24">
        <v>3</v>
      </c>
      <c r="C54" s="1"/>
      <c r="D54" s="315" t="s">
        <v>39</v>
      </c>
      <c r="E54" s="316"/>
      <c r="F54" s="10"/>
      <c r="G54" s="7"/>
    </row>
    <row r="55" spans="1:8" ht="4.5" customHeight="1" x14ac:dyDescent="0.35">
      <c r="A55" s="1"/>
      <c r="B55" s="13"/>
      <c r="C55" s="1"/>
      <c r="D55" s="8"/>
      <c r="E55" s="9"/>
      <c r="F55" s="1"/>
      <c r="G55" s="1"/>
    </row>
    <row r="56" spans="1:8" hidden="1" x14ac:dyDescent="0.35">
      <c r="A56" s="1"/>
      <c r="B56" s="24">
        <v>4</v>
      </c>
      <c r="C56" s="1"/>
      <c r="D56" s="315"/>
      <c r="E56" s="316"/>
      <c r="F56" s="10"/>
      <c r="G56" s="7"/>
    </row>
    <row r="57" spans="1:8" ht="5" hidden="1" customHeight="1" x14ac:dyDescent="0.35"/>
    <row r="58" spans="1:8" ht="17.5" customHeight="1" x14ac:dyDescent="0.35">
      <c r="A58" s="1"/>
      <c r="B58" s="33"/>
      <c r="C58" s="1"/>
      <c r="D58" s="2"/>
      <c r="E58" s="2"/>
      <c r="F58" s="3"/>
      <c r="G58" s="16"/>
    </row>
    <row r="59" spans="1:8" ht="14.5" customHeight="1" x14ac:dyDescent="0.35">
      <c r="A59" s="1"/>
      <c r="B59" s="37" t="s">
        <v>22</v>
      </c>
      <c r="C59" s="1"/>
      <c r="D59" s="322" t="s">
        <v>54</v>
      </c>
      <c r="E59" s="322"/>
      <c r="F59" s="322"/>
      <c r="G59" s="322"/>
      <c r="H59" s="322"/>
    </row>
    <row r="60" spans="1:8" ht="17" customHeight="1" x14ac:dyDescent="0.35">
      <c r="A60" s="1"/>
      <c r="B60" s="33"/>
      <c r="C60" s="1"/>
      <c r="D60" s="2"/>
      <c r="E60" s="2"/>
      <c r="F60" s="3"/>
      <c r="G60" s="16"/>
    </row>
    <row r="61" spans="1:8" x14ac:dyDescent="0.35">
      <c r="A61" s="1"/>
      <c r="B61" s="6" t="s">
        <v>60</v>
      </c>
      <c r="C61" s="5"/>
      <c r="D61" s="320" t="s">
        <v>241</v>
      </c>
      <c r="E61" s="320"/>
      <c r="F61" s="1"/>
      <c r="G61" s="6" t="s">
        <v>6</v>
      </c>
    </row>
    <row r="62" spans="1:8" ht="4" customHeight="1" x14ac:dyDescent="0.35">
      <c r="A62" s="1"/>
      <c r="B62" s="6"/>
      <c r="C62" s="5"/>
      <c r="D62" s="218"/>
      <c r="E62" s="218"/>
      <c r="F62" s="1"/>
      <c r="G62" s="6"/>
    </row>
    <row r="63" spans="1:8" x14ac:dyDescent="0.35">
      <c r="A63" s="1"/>
      <c r="B63" s="13"/>
      <c r="C63" s="1"/>
      <c r="D63" s="54" t="s">
        <v>8</v>
      </c>
      <c r="E63" s="3"/>
      <c r="F63" s="1"/>
      <c r="G63" s="1"/>
    </row>
    <row r="64" spans="1:8" x14ac:dyDescent="0.35">
      <c r="A64" s="1"/>
      <c r="B64" s="24">
        <v>1</v>
      </c>
      <c r="C64" s="1"/>
      <c r="D64" s="315" t="s">
        <v>242</v>
      </c>
      <c r="E64" s="316"/>
      <c r="F64" s="1"/>
      <c r="G64" s="7"/>
    </row>
    <row r="65" spans="1:8" ht="4" customHeight="1" x14ac:dyDescent="0.35">
      <c r="A65" s="1"/>
      <c r="B65" s="13"/>
      <c r="C65" s="1"/>
      <c r="D65" s="8"/>
      <c r="E65" s="9"/>
      <c r="F65" s="1"/>
      <c r="G65" s="1"/>
    </row>
    <row r="66" spans="1:8" x14ac:dyDescent="0.35">
      <c r="A66" s="1"/>
      <c r="B66" s="24">
        <v>2</v>
      </c>
      <c r="C66" s="1"/>
      <c r="D66" s="315" t="s">
        <v>243</v>
      </c>
      <c r="E66" s="316"/>
      <c r="F66" s="10"/>
      <c r="G66" s="7"/>
    </row>
    <row r="67" spans="1:8" ht="4" customHeight="1" x14ac:dyDescent="0.35">
      <c r="A67" s="1"/>
      <c r="B67" s="13"/>
      <c r="C67" s="1"/>
      <c r="D67" s="8"/>
      <c r="E67" s="9"/>
      <c r="F67" s="1"/>
      <c r="G67" s="1"/>
    </row>
    <row r="68" spans="1:8" x14ac:dyDescent="0.35">
      <c r="A68" s="1"/>
      <c r="B68" s="24">
        <v>3</v>
      </c>
      <c r="C68" s="1"/>
      <c r="D68" s="315" t="s">
        <v>58</v>
      </c>
      <c r="E68" s="316"/>
      <c r="F68" s="10"/>
      <c r="G68" s="7"/>
    </row>
    <row r="69" spans="1:8" ht="4" customHeight="1" x14ac:dyDescent="0.35">
      <c r="A69" s="1"/>
      <c r="B69" s="13"/>
      <c r="C69" s="1"/>
      <c r="D69" s="11"/>
      <c r="E69" s="9"/>
      <c r="F69" s="1"/>
      <c r="G69" s="1"/>
    </row>
    <row r="70" spans="1:8" x14ac:dyDescent="0.35">
      <c r="A70" s="1"/>
      <c r="B70" s="24">
        <v>4</v>
      </c>
      <c r="C70" s="1"/>
      <c r="D70" s="315" t="s">
        <v>59</v>
      </c>
      <c r="E70" s="316"/>
      <c r="F70" s="10"/>
      <c r="G70" s="7"/>
    </row>
    <row r="71" spans="1:8" ht="4" customHeight="1" x14ac:dyDescent="0.35">
      <c r="A71" s="1"/>
      <c r="B71" s="13"/>
      <c r="C71" s="1"/>
      <c r="D71" s="11"/>
      <c r="E71" s="9"/>
      <c r="F71" s="1"/>
      <c r="G71" s="1"/>
    </row>
    <row r="72" spans="1:8" ht="17.5" customHeight="1" x14ac:dyDescent="0.35">
      <c r="A72" s="1"/>
      <c r="B72" s="33"/>
      <c r="C72" s="1"/>
      <c r="D72" s="2"/>
      <c r="E72" s="2"/>
      <c r="F72" s="3"/>
      <c r="G72" s="16"/>
    </row>
    <row r="73" spans="1:8" ht="14.5" customHeight="1" x14ac:dyDescent="0.35">
      <c r="A73" s="1"/>
      <c r="B73" s="37" t="s">
        <v>23</v>
      </c>
      <c r="C73" s="1"/>
      <c r="D73" s="322" t="s">
        <v>61</v>
      </c>
      <c r="E73" s="322"/>
      <c r="F73" s="322"/>
      <c r="G73" s="322"/>
      <c r="H73" s="322"/>
    </row>
    <row r="74" spans="1:8" ht="17" customHeight="1" x14ac:dyDescent="0.35">
      <c r="A74" s="1"/>
      <c r="B74" s="33"/>
      <c r="C74" s="1"/>
      <c r="D74" s="2"/>
      <c r="E74" s="2"/>
      <c r="F74" s="3"/>
      <c r="G74" s="16"/>
    </row>
    <row r="75" spans="1:8" ht="30.5" customHeight="1" x14ac:dyDescent="0.35">
      <c r="A75" s="1"/>
      <c r="B75" s="47" t="s">
        <v>65</v>
      </c>
      <c r="C75" s="46"/>
      <c r="D75" s="319" t="s">
        <v>244</v>
      </c>
      <c r="E75" s="319"/>
      <c r="F75" s="1"/>
      <c r="G75" s="48" t="s">
        <v>6</v>
      </c>
    </row>
    <row r="76" spans="1:8" ht="4" customHeight="1" x14ac:dyDescent="0.35">
      <c r="A76" s="1"/>
      <c r="B76" s="6"/>
      <c r="C76" s="5"/>
      <c r="D76" s="218"/>
      <c r="E76" s="218"/>
      <c r="F76" s="1"/>
      <c r="G76" s="6"/>
    </row>
    <row r="77" spans="1:8" x14ac:dyDescent="0.35">
      <c r="A77" s="1"/>
      <c r="B77" s="13"/>
      <c r="C77" s="1"/>
      <c r="D77" s="54" t="s">
        <v>8</v>
      </c>
      <c r="E77" s="3"/>
      <c r="F77" s="1"/>
      <c r="G77" s="1"/>
    </row>
    <row r="78" spans="1:8" x14ac:dyDescent="0.35">
      <c r="A78" s="1"/>
      <c r="B78" s="24">
        <v>1</v>
      </c>
      <c r="C78" s="1"/>
      <c r="D78" s="315" t="s">
        <v>245</v>
      </c>
      <c r="E78" s="316"/>
      <c r="F78" s="1"/>
      <c r="G78" s="7"/>
    </row>
    <row r="79" spans="1:8" ht="4" customHeight="1" x14ac:dyDescent="0.35">
      <c r="A79" s="1"/>
      <c r="B79" s="13"/>
      <c r="C79" s="1"/>
      <c r="D79" s="8"/>
      <c r="E79" s="9"/>
      <c r="F79" s="1"/>
      <c r="G79" s="1"/>
    </row>
    <row r="80" spans="1:8" x14ac:dyDescent="0.35">
      <c r="A80" s="1"/>
      <c r="B80" s="24">
        <v>2</v>
      </c>
      <c r="C80" s="1"/>
      <c r="D80" s="315" t="s">
        <v>246</v>
      </c>
      <c r="E80" s="316"/>
      <c r="F80" s="10"/>
      <c r="G80" s="7"/>
    </row>
    <row r="81" spans="1:8" ht="4" customHeight="1" x14ac:dyDescent="0.35">
      <c r="A81" s="1"/>
      <c r="B81" s="33"/>
      <c r="C81" s="1"/>
      <c r="D81" s="2"/>
      <c r="E81" s="2"/>
      <c r="F81" s="3"/>
      <c r="G81" s="16"/>
    </row>
    <row r="82" spans="1:8" x14ac:dyDescent="0.35">
      <c r="A82" s="1"/>
      <c r="B82" s="24">
        <v>3</v>
      </c>
      <c r="C82" s="1"/>
      <c r="D82" s="315" t="s">
        <v>247</v>
      </c>
      <c r="E82" s="316"/>
      <c r="F82" s="10"/>
      <c r="G82" s="7"/>
    </row>
    <row r="83" spans="1:8" ht="4" customHeight="1" x14ac:dyDescent="0.35">
      <c r="A83" s="1"/>
      <c r="B83" s="33"/>
      <c r="C83" s="1"/>
      <c r="D83" s="2"/>
      <c r="E83" s="2"/>
      <c r="F83" s="3"/>
      <c r="G83" s="16"/>
    </row>
    <row r="84" spans="1:8" x14ac:dyDescent="0.35">
      <c r="A84" s="1"/>
      <c r="B84" s="24">
        <v>4</v>
      </c>
      <c r="C84" s="1"/>
      <c r="D84" s="315" t="s">
        <v>248</v>
      </c>
      <c r="E84" s="316"/>
      <c r="F84" s="1"/>
      <c r="G84" s="7"/>
    </row>
    <row r="85" spans="1:8" ht="4" customHeight="1" x14ac:dyDescent="0.35">
      <c r="A85" s="1"/>
      <c r="B85" s="13"/>
      <c r="C85" s="1"/>
      <c r="D85" s="8"/>
      <c r="E85" s="9"/>
      <c r="F85" s="1"/>
      <c r="G85" s="1"/>
    </row>
    <row r="86" spans="1:8" x14ac:dyDescent="0.35">
      <c r="A86" s="1"/>
      <c r="B86" s="24">
        <v>5</v>
      </c>
      <c r="C86" s="1"/>
      <c r="D86" s="315" t="s">
        <v>249</v>
      </c>
      <c r="E86" s="316"/>
      <c r="F86" s="10"/>
      <c r="G86" s="7"/>
    </row>
    <row r="87" spans="1:8" ht="4" customHeight="1" x14ac:dyDescent="0.35">
      <c r="A87" s="1"/>
      <c r="B87" s="33"/>
      <c r="C87" s="1"/>
      <c r="D87" s="2"/>
      <c r="E87" s="2"/>
      <c r="F87" s="3"/>
      <c r="G87" s="16"/>
    </row>
    <row r="88" spans="1:8" x14ac:dyDescent="0.35">
      <c r="A88" s="1"/>
      <c r="B88" s="24">
        <v>6</v>
      </c>
      <c r="C88" s="1"/>
      <c r="D88" s="315" t="s">
        <v>250</v>
      </c>
      <c r="E88" s="316"/>
      <c r="F88" s="10"/>
      <c r="G88" s="7"/>
    </row>
    <row r="89" spans="1:8" ht="4" customHeight="1" x14ac:dyDescent="0.35">
      <c r="A89" s="1"/>
      <c r="B89" s="33"/>
      <c r="C89" s="1"/>
      <c r="D89" s="2"/>
      <c r="E89" s="2"/>
      <c r="F89" s="3"/>
      <c r="G89" s="16"/>
    </row>
    <row r="90" spans="1:8" x14ac:dyDescent="0.35">
      <c r="A90" s="1"/>
      <c r="B90" s="24">
        <v>7</v>
      </c>
      <c r="C90" s="1"/>
      <c r="D90" s="315" t="s">
        <v>251</v>
      </c>
      <c r="E90" s="316"/>
      <c r="F90" s="10"/>
      <c r="G90" s="7"/>
    </row>
    <row r="91" spans="1:8" ht="4" customHeight="1" x14ac:dyDescent="0.35">
      <c r="A91" s="1"/>
      <c r="B91" s="33"/>
      <c r="C91" s="1"/>
      <c r="D91" s="2"/>
      <c r="E91" s="2"/>
      <c r="F91" s="3"/>
      <c r="G91" s="16"/>
    </row>
    <row r="92" spans="1:8" ht="19" customHeight="1" x14ac:dyDescent="0.35">
      <c r="A92" s="1"/>
      <c r="B92" s="13"/>
      <c r="C92" s="1"/>
      <c r="D92" s="8"/>
      <c r="E92" s="9"/>
      <c r="F92" s="1"/>
      <c r="G92" s="1"/>
    </row>
    <row r="93" spans="1:8" ht="14.5" customHeight="1" x14ac:dyDescent="0.35">
      <c r="A93" s="1"/>
      <c r="B93" s="37" t="s">
        <v>24</v>
      </c>
      <c r="C93" s="1"/>
      <c r="D93" s="322" t="s">
        <v>66</v>
      </c>
      <c r="E93" s="322"/>
      <c r="F93" s="322"/>
      <c r="G93" s="322"/>
      <c r="H93" s="322"/>
    </row>
    <row r="94" spans="1:8" ht="17" customHeight="1" x14ac:dyDescent="0.35">
      <c r="A94" s="1"/>
      <c r="B94" s="33"/>
      <c r="C94" s="1"/>
      <c r="D94" s="2"/>
      <c r="E94" s="2"/>
      <c r="F94" s="3"/>
      <c r="G94" s="16"/>
    </row>
    <row r="95" spans="1:8" x14ac:dyDescent="0.35">
      <c r="A95" s="1"/>
      <c r="B95" s="6" t="s">
        <v>71</v>
      </c>
      <c r="C95" s="5"/>
      <c r="D95" s="320" t="s">
        <v>252</v>
      </c>
      <c r="E95" s="320"/>
      <c r="F95" s="1"/>
      <c r="G95" s="6" t="s">
        <v>6</v>
      </c>
    </row>
    <row r="96" spans="1:8" ht="4" customHeight="1" x14ac:dyDescent="0.35">
      <c r="A96" s="1"/>
      <c r="B96" s="6"/>
      <c r="C96" s="5"/>
      <c r="D96" s="218"/>
      <c r="E96" s="218"/>
      <c r="F96" s="1"/>
      <c r="G96" s="6"/>
    </row>
    <row r="97" spans="1:8" x14ac:dyDescent="0.35">
      <c r="A97" s="1"/>
      <c r="B97" s="13"/>
      <c r="C97" s="1"/>
      <c r="D97" s="54" t="s">
        <v>13</v>
      </c>
      <c r="E97" s="3"/>
      <c r="F97" s="1"/>
      <c r="G97" s="1"/>
    </row>
    <row r="98" spans="1:8" x14ac:dyDescent="0.35">
      <c r="A98" s="1"/>
      <c r="B98" s="24">
        <v>1</v>
      </c>
      <c r="C98" s="1"/>
      <c r="D98" s="315" t="s">
        <v>68</v>
      </c>
      <c r="E98" s="316"/>
      <c r="F98" s="1"/>
      <c r="G98" s="7"/>
    </row>
    <row r="99" spans="1:8" ht="4.5" customHeight="1" x14ac:dyDescent="0.35">
      <c r="A99" s="1"/>
      <c r="B99" s="13"/>
      <c r="C99" s="1"/>
      <c r="D99" s="8"/>
      <c r="E99" s="9"/>
      <c r="F99" s="1"/>
      <c r="G99" s="1"/>
    </row>
    <row r="100" spans="1:8" x14ac:dyDescent="0.35">
      <c r="A100" s="1"/>
      <c r="B100" s="24">
        <v>2</v>
      </c>
      <c r="C100" s="1"/>
      <c r="D100" s="315" t="s">
        <v>69</v>
      </c>
      <c r="E100" s="316"/>
      <c r="F100" s="10"/>
      <c r="G100" s="7"/>
    </row>
    <row r="101" spans="1:8" ht="4.5" customHeight="1" x14ac:dyDescent="0.35">
      <c r="A101" s="1"/>
      <c r="B101" s="13"/>
      <c r="C101" s="1"/>
      <c r="D101" s="8"/>
      <c r="E101" s="9"/>
      <c r="F101" s="1"/>
      <c r="G101" s="1"/>
    </row>
    <row r="102" spans="1:8" x14ac:dyDescent="0.35">
      <c r="A102" s="1"/>
      <c r="B102" s="24">
        <v>3</v>
      </c>
      <c r="C102" s="1"/>
      <c r="D102" s="315" t="s">
        <v>70</v>
      </c>
      <c r="E102" s="316"/>
      <c r="F102" s="10"/>
      <c r="G102" s="7"/>
    </row>
    <row r="103" spans="1:8" ht="4.5" customHeight="1" x14ac:dyDescent="0.35">
      <c r="A103" s="1"/>
      <c r="B103" s="13"/>
      <c r="C103" s="1"/>
      <c r="D103" s="8"/>
      <c r="E103" s="9"/>
      <c r="F103" s="1"/>
      <c r="G103" s="1"/>
    </row>
    <row r="104" spans="1:8" hidden="1" x14ac:dyDescent="0.35">
      <c r="A104" s="1"/>
      <c r="B104" s="24">
        <v>4</v>
      </c>
      <c r="C104" s="1"/>
      <c r="D104" s="315"/>
      <c r="E104" s="316"/>
      <c r="F104" s="10"/>
      <c r="G104" s="7"/>
    </row>
    <row r="105" spans="1:8" ht="5.5" hidden="1" customHeight="1" x14ac:dyDescent="0.35">
      <c r="A105" s="1"/>
      <c r="B105" s="33"/>
      <c r="C105" s="1"/>
      <c r="D105" s="2"/>
      <c r="E105" s="2"/>
      <c r="F105" s="3"/>
      <c r="G105" s="16"/>
    </row>
    <row r="106" spans="1:8" ht="17" customHeight="1" x14ac:dyDescent="0.35">
      <c r="A106" s="1"/>
      <c r="B106" s="33"/>
      <c r="C106" s="1"/>
      <c r="D106" s="2"/>
      <c r="E106" s="2"/>
      <c r="F106" s="3"/>
      <c r="G106" s="16"/>
    </row>
    <row r="107" spans="1:8" ht="14.5" customHeight="1" x14ac:dyDescent="0.35">
      <c r="A107" s="1"/>
      <c r="B107" s="37" t="s">
        <v>25</v>
      </c>
      <c r="C107" s="1"/>
      <c r="D107" s="322" t="s">
        <v>72</v>
      </c>
      <c r="E107" s="322"/>
      <c r="F107" s="322"/>
      <c r="G107" s="322"/>
      <c r="H107" s="322"/>
    </row>
    <row r="108" spans="1:8" ht="17" customHeight="1" x14ac:dyDescent="0.35">
      <c r="A108" s="1"/>
      <c r="B108" s="33"/>
      <c r="C108" s="1"/>
      <c r="D108" s="2"/>
      <c r="E108" s="2"/>
      <c r="F108" s="3"/>
      <c r="G108" s="16"/>
    </row>
    <row r="109" spans="1:8" x14ac:dyDescent="0.35">
      <c r="A109" s="1"/>
      <c r="B109" s="6" t="s">
        <v>74</v>
      </c>
      <c r="C109" s="5"/>
      <c r="D109" s="320" t="s">
        <v>73</v>
      </c>
      <c r="E109" s="320"/>
      <c r="F109" s="1"/>
      <c r="G109" s="6" t="s">
        <v>6</v>
      </c>
    </row>
    <row r="110" spans="1:8" ht="4" customHeight="1" x14ac:dyDescent="0.35">
      <c r="A110" s="1"/>
      <c r="B110" s="6"/>
      <c r="C110" s="5"/>
      <c r="D110" s="218"/>
      <c r="E110" s="218"/>
      <c r="F110" s="1"/>
      <c r="G110" s="6"/>
    </row>
    <row r="111" spans="1:8" x14ac:dyDescent="0.35">
      <c r="A111" s="1"/>
      <c r="B111" s="13"/>
      <c r="C111" s="1"/>
      <c r="D111" s="54" t="s">
        <v>8</v>
      </c>
      <c r="E111" s="3"/>
      <c r="F111" s="1"/>
      <c r="G111" s="1"/>
    </row>
    <row r="112" spans="1:8" x14ac:dyDescent="0.35">
      <c r="A112" s="1"/>
      <c r="B112" s="24">
        <v>1</v>
      </c>
      <c r="C112" s="1"/>
      <c r="D112" s="315" t="s">
        <v>75</v>
      </c>
      <c r="E112" s="316"/>
      <c r="F112" s="1"/>
      <c r="G112" s="7"/>
    </row>
    <row r="113" spans="1:8" ht="4" customHeight="1" x14ac:dyDescent="0.35">
      <c r="A113" s="1"/>
      <c r="B113" s="13"/>
      <c r="C113" s="1"/>
      <c r="D113" s="8"/>
      <c r="E113" s="9"/>
      <c r="F113" s="1"/>
      <c r="G113" s="1"/>
    </row>
    <row r="114" spans="1:8" x14ac:dyDescent="0.35">
      <c r="A114" s="1"/>
      <c r="B114" s="24">
        <v>2</v>
      </c>
      <c r="C114" s="1"/>
      <c r="D114" s="315" t="s">
        <v>76</v>
      </c>
      <c r="E114" s="316"/>
      <c r="F114" s="10"/>
      <c r="G114" s="7"/>
    </row>
    <row r="115" spans="1:8" ht="4" customHeight="1" x14ac:dyDescent="0.35">
      <c r="A115" s="1"/>
      <c r="B115" s="13"/>
      <c r="C115" s="1"/>
      <c r="D115" s="8"/>
      <c r="E115" s="9"/>
      <c r="F115" s="1"/>
      <c r="G115" s="1"/>
    </row>
    <row r="116" spans="1:8" x14ac:dyDescent="0.35">
      <c r="A116" s="1"/>
      <c r="B116" s="24">
        <v>3</v>
      </c>
      <c r="C116" s="1"/>
      <c r="D116" s="315" t="s">
        <v>77</v>
      </c>
      <c r="E116" s="316"/>
      <c r="F116" s="10"/>
      <c r="G116" s="7"/>
    </row>
    <row r="117" spans="1:8" ht="4" customHeight="1" x14ac:dyDescent="0.35">
      <c r="A117" s="1"/>
      <c r="B117" s="13"/>
      <c r="C117" s="1"/>
      <c r="D117" s="11"/>
      <c r="E117" s="9"/>
      <c r="F117" s="1"/>
      <c r="G117" s="1"/>
    </row>
    <row r="118" spans="1:8" x14ac:dyDescent="0.35">
      <c r="A118" s="1"/>
      <c r="B118" s="24">
        <v>4</v>
      </c>
      <c r="C118" s="1"/>
      <c r="D118" s="315" t="s">
        <v>78</v>
      </c>
      <c r="E118" s="316"/>
      <c r="F118" s="10"/>
      <c r="G118" s="7"/>
    </row>
    <row r="119" spans="1:8" ht="4" customHeight="1" x14ac:dyDescent="0.35">
      <c r="A119" s="1"/>
      <c r="B119" s="13"/>
      <c r="C119" s="1"/>
      <c r="D119" s="11"/>
      <c r="E119" s="9"/>
      <c r="F119" s="1"/>
      <c r="G119" s="1"/>
    </row>
    <row r="120" spans="1:8" ht="17" customHeight="1" x14ac:dyDescent="0.35">
      <c r="A120" s="1"/>
      <c r="B120" s="33"/>
      <c r="C120" s="1"/>
      <c r="D120" s="2"/>
      <c r="E120" s="2"/>
      <c r="F120" s="3"/>
      <c r="G120" s="16"/>
    </row>
    <row r="121" spans="1:8" ht="14.5" customHeight="1" x14ac:dyDescent="0.35">
      <c r="A121" s="1"/>
      <c r="B121" s="37" t="s">
        <v>26</v>
      </c>
      <c r="C121" s="1"/>
      <c r="D121" s="322" t="s">
        <v>184</v>
      </c>
      <c r="E121" s="322"/>
      <c r="F121" s="322"/>
      <c r="G121" s="322"/>
      <c r="H121" s="322"/>
    </row>
    <row r="122" spans="1:8" ht="17" customHeight="1" x14ac:dyDescent="0.35">
      <c r="A122" s="1"/>
      <c r="B122" s="33"/>
      <c r="C122" s="1"/>
      <c r="D122" s="2"/>
      <c r="E122" s="2"/>
      <c r="F122" s="3"/>
      <c r="G122" s="16"/>
    </row>
    <row r="123" spans="1:8" x14ac:dyDescent="0.35">
      <c r="A123" s="1"/>
      <c r="B123" s="47" t="s">
        <v>80</v>
      </c>
      <c r="C123" s="46"/>
      <c r="D123" s="319" t="s">
        <v>253</v>
      </c>
      <c r="E123" s="319"/>
      <c r="F123" s="1"/>
      <c r="G123" s="48" t="s">
        <v>6</v>
      </c>
    </row>
    <row r="124" spans="1:8" ht="4" customHeight="1" x14ac:dyDescent="0.35">
      <c r="A124" s="1"/>
      <c r="B124" s="6"/>
      <c r="C124" s="5"/>
      <c r="D124" s="218"/>
      <c r="E124" s="218"/>
      <c r="F124" s="1"/>
      <c r="G124" s="6"/>
    </row>
    <row r="125" spans="1:8" x14ac:dyDescent="0.35">
      <c r="A125" s="1"/>
      <c r="B125" s="13"/>
      <c r="C125" s="1"/>
      <c r="D125" s="54" t="s">
        <v>13</v>
      </c>
      <c r="E125" s="3"/>
      <c r="F125" s="1"/>
      <c r="G125" s="1"/>
    </row>
    <row r="126" spans="1:8" x14ac:dyDescent="0.35">
      <c r="A126" s="1"/>
      <c r="B126" s="24">
        <v>1</v>
      </c>
      <c r="C126" s="1"/>
      <c r="D126" s="315" t="s">
        <v>254</v>
      </c>
      <c r="E126" s="316"/>
      <c r="F126" s="1"/>
      <c r="G126" s="7"/>
    </row>
    <row r="127" spans="1:8" ht="4.5" customHeight="1" x14ac:dyDescent="0.35">
      <c r="A127" s="1"/>
      <c r="B127" s="13"/>
      <c r="C127" s="1"/>
      <c r="D127" s="8"/>
      <c r="E127" s="9"/>
      <c r="F127" s="1"/>
      <c r="G127" s="1"/>
    </row>
    <row r="128" spans="1:8" x14ac:dyDescent="0.35">
      <c r="A128" s="1"/>
      <c r="B128" s="24">
        <v>2</v>
      </c>
      <c r="C128" s="1"/>
      <c r="D128" s="315" t="s">
        <v>53</v>
      </c>
      <c r="E128" s="316"/>
      <c r="F128" s="10"/>
      <c r="G128" s="7"/>
    </row>
    <row r="129" spans="1:8" ht="5" customHeight="1" x14ac:dyDescent="0.35">
      <c r="A129" s="1"/>
      <c r="B129" s="33"/>
      <c r="C129" s="1"/>
      <c r="D129" s="2"/>
      <c r="E129" s="2"/>
      <c r="F129" s="3"/>
      <c r="G129" s="16"/>
    </row>
    <row r="130" spans="1:8" x14ac:dyDescent="0.35">
      <c r="A130" s="1"/>
      <c r="B130" s="24">
        <v>3</v>
      </c>
      <c r="C130" s="1"/>
      <c r="D130" s="315" t="s">
        <v>39</v>
      </c>
      <c r="E130" s="316"/>
      <c r="F130" s="10"/>
      <c r="G130" s="7"/>
    </row>
    <row r="131" spans="1:8" ht="3" customHeight="1" x14ac:dyDescent="0.35">
      <c r="A131" s="1"/>
      <c r="B131" s="33"/>
      <c r="C131" s="1"/>
      <c r="D131" s="2"/>
      <c r="E131" s="2"/>
      <c r="F131" s="3"/>
      <c r="G131" s="16"/>
    </row>
    <row r="132" spans="1:8" ht="3" customHeight="1" x14ac:dyDescent="0.35">
      <c r="A132" s="1"/>
      <c r="B132" s="33"/>
      <c r="C132" s="1"/>
      <c r="D132" s="2"/>
      <c r="E132" s="2"/>
      <c r="F132" s="3"/>
      <c r="G132" s="16"/>
    </row>
    <row r="133" spans="1:8" ht="17" customHeight="1" x14ac:dyDescent="0.35">
      <c r="A133" s="1"/>
      <c r="B133" s="33"/>
      <c r="C133" s="1"/>
      <c r="D133" s="2"/>
      <c r="E133" s="2"/>
      <c r="F133" s="3"/>
      <c r="G133" s="16"/>
    </row>
    <row r="134" spans="1:8" ht="14.5" customHeight="1" x14ac:dyDescent="0.35">
      <c r="A134" s="1"/>
      <c r="B134" s="37" t="s">
        <v>27</v>
      </c>
      <c r="C134" s="1"/>
      <c r="D134" s="322" t="s">
        <v>183</v>
      </c>
      <c r="E134" s="322"/>
      <c r="F134" s="322"/>
      <c r="G134" s="322"/>
      <c r="H134" s="322"/>
    </row>
    <row r="135" spans="1:8" ht="17" customHeight="1" x14ac:dyDescent="0.35">
      <c r="A135" s="1"/>
      <c r="B135" s="33"/>
      <c r="C135" s="1"/>
      <c r="D135" s="2"/>
      <c r="E135" s="2"/>
      <c r="F135" s="3"/>
      <c r="G135" s="16"/>
    </row>
    <row r="136" spans="1:8" x14ac:dyDescent="0.35">
      <c r="A136" s="1"/>
      <c r="B136" s="6" t="s">
        <v>86</v>
      </c>
      <c r="C136" s="5"/>
      <c r="D136" s="320" t="s">
        <v>255</v>
      </c>
      <c r="E136" s="320"/>
      <c r="F136" s="1"/>
      <c r="G136" s="6" t="s">
        <v>6</v>
      </c>
    </row>
    <row r="137" spans="1:8" ht="4" customHeight="1" x14ac:dyDescent="0.35">
      <c r="A137" s="1"/>
      <c r="B137" s="6"/>
      <c r="C137" s="5"/>
      <c r="D137" s="218"/>
      <c r="E137" s="218"/>
      <c r="F137" s="1"/>
      <c r="G137" s="6"/>
    </row>
    <row r="138" spans="1:8" x14ac:dyDescent="0.35">
      <c r="A138" s="1"/>
      <c r="B138" s="13"/>
      <c r="C138" s="1"/>
      <c r="D138" s="54" t="s">
        <v>13</v>
      </c>
      <c r="E138" s="3"/>
      <c r="F138" s="1"/>
      <c r="G138" s="1"/>
    </row>
    <row r="139" spans="1:8" x14ac:dyDescent="0.35">
      <c r="A139" s="1"/>
      <c r="B139" s="24">
        <v>1</v>
      </c>
      <c r="C139" s="1"/>
      <c r="D139" s="315" t="s">
        <v>257</v>
      </c>
      <c r="E139" s="316"/>
      <c r="F139" s="1"/>
      <c r="G139" s="7"/>
    </row>
    <row r="140" spans="1:8" ht="4.5" customHeight="1" x14ac:dyDescent="0.35">
      <c r="A140" s="1"/>
      <c r="B140" s="13"/>
      <c r="C140" s="1"/>
      <c r="D140" s="8"/>
      <c r="E140" s="9"/>
      <c r="F140" s="1"/>
      <c r="G140" s="1"/>
    </row>
    <row r="141" spans="1:8" x14ac:dyDescent="0.35">
      <c r="A141" s="1"/>
      <c r="B141" s="24">
        <v>2</v>
      </c>
      <c r="C141" s="1"/>
      <c r="D141" s="315" t="s">
        <v>258</v>
      </c>
      <c r="E141" s="316"/>
      <c r="F141" s="10"/>
      <c r="G141" s="7"/>
    </row>
    <row r="142" spans="1:8" ht="4.5" customHeight="1" x14ac:dyDescent="0.35">
      <c r="A142" s="1"/>
      <c r="B142" s="13"/>
      <c r="C142" s="1"/>
      <c r="D142" s="8"/>
      <c r="E142" s="9"/>
      <c r="F142" s="1"/>
      <c r="G142" s="1"/>
    </row>
    <row r="143" spans="1:8" x14ac:dyDescent="0.35">
      <c r="A143" s="1"/>
      <c r="B143" s="24">
        <v>3</v>
      </c>
      <c r="C143" s="1"/>
      <c r="D143" s="315" t="s">
        <v>259</v>
      </c>
      <c r="E143" s="316"/>
      <c r="F143" s="10"/>
      <c r="G143" s="7"/>
    </row>
    <row r="144" spans="1:8" ht="4.5" customHeight="1" x14ac:dyDescent="0.35">
      <c r="A144" s="1"/>
      <c r="B144" s="13"/>
      <c r="C144" s="1"/>
      <c r="D144" s="8"/>
      <c r="E144" s="9"/>
      <c r="F144" s="1"/>
      <c r="G144" s="1"/>
    </row>
    <row r="145" spans="1:8" hidden="1" x14ac:dyDescent="0.35">
      <c r="A145" s="1"/>
      <c r="B145" s="24">
        <v>4</v>
      </c>
      <c r="C145" s="1"/>
      <c r="D145" s="315"/>
      <c r="E145" s="316"/>
      <c r="F145" s="10"/>
      <c r="G145" s="7"/>
    </row>
    <row r="146" spans="1:8" ht="5" hidden="1" customHeight="1" x14ac:dyDescent="0.35"/>
    <row r="147" spans="1:8" ht="17" customHeight="1" x14ac:dyDescent="0.35">
      <c r="A147" s="1"/>
      <c r="B147" s="33"/>
      <c r="C147" s="1"/>
      <c r="D147" s="2"/>
      <c r="E147" s="2"/>
      <c r="F147" s="3"/>
      <c r="G147" s="16"/>
    </row>
    <row r="148" spans="1:8" ht="22.5" x14ac:dyDescent="0.35">
      <c r="A148" s="38"/>
      <c r="B148" s="52"/>
      <c r="C148" s="39"/>
      <c r="D148" s="40" t="s">
        <v>28</v>
      </c>
      <c r="E148" s="40"/>
      <c r="F148" s="40"/>
      <c r="G148" s="40"/>
      <c r="H148" s="40"/>
    </row>
    <row r="149" spans="1:8" ht="17" customHeight="1" x14ac:dyDescent="0.35">
      <c r="A149" s="1"/>
      <c r="B149" s="33"/>
      <c r="C149" s="1"/>
      <c r="D149" s="2"/>
      <c r="E149" s="2"/>
      <c r="F149" s="3"/>
      <c r="G149" s="16"/>
    </row>
    <row r="150" spans="1:8" ht="14.5" customHeight="1" x14ac:dyDescent="0.35">
      <c r="A150" s="1"/>
      <c r="B150" s="41" t="s">
        <v>29</v>
      </c>
      <c r="C150" s="1"/>
      <c r="D150" s="318" t="s">
        <v>97</v>
      </c>
      <c r="E150" s="318"/>
      <c r="F150" s="318"/>
      <c r="G150" s="318"/>
      <c r="H150" s="318"/>
    </row>
    <row r="151" spans="1:8" ht="17" customHeight="1" x14ac:dyDescent="0.35">
      <c r="A151" s="1"/>
      <c r="B151" s="33"/>
      <c r="C151" s="1"/>
      <c r="D151" s="2"/>
      <c r="E151" s="2"/>
      <c r="F151" s="3"/>
      <c r="G151" s="16"/>
    </row>
    <row r="152" spans="1:8" ht="30" customHeight="1" x14ac:dyDescent="0.35">
      <c r="A152" s="1"/>
      <c r="B152" s="47" t="s">
        <v>115</v>
      </c>
      <c r="C152" s="46"/>
      <c r="D152" s="319" t="s">
        <v>260</v>
      </c>
      <c r="E152" s="319"/>
      <c r="F152" s="1"/>
      <c r="G152" s="48" t="s">
        <v>6</v>
      </c>
    </row>
    <row r="153" spans="1:8" ht="4" customHeight="1" x14ac:dyDescent="0.35">
      <c r="A153" s="1"/>
      <c r="B153" s="6"/>
      <c r="C153" s="5"/>
      <c r="D153" s="218"/>
      <c r="E153" s="218"/>
      <c r="F153" s="1"/>
      <c r="G153" s="6"/>
    </row>
    <row r="154" spans="1:8" x14ac:dyDescent="0.35">
      <c r="A154" s="1"/>
      <c r="B154" s="13"/>
      <c r="C154" s="1"/>
      <c r="D154" s="54" t="s">
        <v>13</v>
      </c>
      <c r="E154" s="3"/>
      <c r="F154" s="1"/>
      <c r="G154" s="1"/>
    </row>
    <row r="155" spans="1:8" x14ac:dyDescent="0.35">
      <c r="A155" s="1"/>
      <c r="B155" s="24">
        <v>1</v>
      </c>
      <c r="C155" s="1"/>
      <c r="D155" s="315" t="s">
        <v>101</v>
      </c>
      <c r="E155" s="316"/>
      <c r="F155" s="1"/>
      <c r="G155" s="7"/>
    </row>
    <row r="156" spans="1:8" ht="4.5" customHeight="1" x14ac:dyDescent="0.35">
      <c r="A156" s="1"/>
      <c r="B156" s="13"/>
      <c r="C156" s="1"/>
      <c r="D156" s="8"/>
      <c r="E156" s="9"/>
      <c r="F156" s="1"/>
      <c r="G156" s="1"/>
    </row>
    <row r="157" spans="1:8" x14ac:dyDescent="0.35">
      <c r="A157" s="1"/>
      <c r="B157" s="24">
        <v>2</v>
      </c>
      <c r="C157" s="1"/>
      <c r="D157" s="315" t="s">
        <v>102</v>
      </c>
      <c r="E157" s="316"/>
      <c r="F157" s="10"/>
      <c r="G157" s="7"/>
    </row>
    <row r="158" spans="1:8" ht="4.5" customHeight="1" x14ac:dyDescent="0.35">
      <c r="A158" s="1"/>
      <c r="B158" s="13"/>
      <c r="C158" s="1"/>
      <c r="D158" s="8"/>
      <c r="E158" s="9"/>
      <c r="F158" s="1"/>
      <c r="G158" s="1"/>
    </row>
    <row r="159" spans="1:8" x14ac:dyDescent="0.35">
      <c r="A159" s="1"/>
      <c r="B159" s="24">
        <v>3</v>
      </c>
      <c r="C159" s="1"/>
      <c r="D159" s="315" t="s">
        <v>261</v>
      </c>
      <c r="E159" s="316"/>
      <c r="F159" s="10"/>
      <c r="G159" s="7"/>
    </row>
    <row r="160" spans="1:8" ht="4.5" customHeight="1" x14ac:dyDescent="0.35">
      <c r="A160" s="1"/>
      <c r="B160" s="13"/>
      <c r="C160" s="1"/>
      <c r="D160" s="8"/>
      <c r="E160" s="9"/>
      <c r="F160" s="1"/>
      <c r="G160" s="1"/>
    </row>
    <row r="161" spans="1:8" ht="7" hidden="1" x14ac:dyDescent="0.35">
      <c r="A161" s="1"/>
      <c r="B161" s="24">
        <v>4</v>
      </c>
      <c r="C161" s="1"/>
      <c r="D161" s="315"/>
      <c r="E161" s="316"/>
      <c r="F161" s="10"/>
      <c r="G161" s="7"/>
    </row>
    <row r="162" spans="1:8" ht="15.5" hidden="1" customHeight="1" x14ac:dyDescent="0.35"/>
    <row r="163" spans="1:8" x14ac:dyDescent="0.35">
      <c r="A163" s="1"/>
      <c r="B163" s="24">
        <v>4</v>
      </c>
      <c r="C163" s="1"/>
      <c r="D163" s="315" t="s">
        <v>105</v>
      </c>
      <c r="E163" s="316"/>
      <c r="F163" s="10"/>
      <c r="G163" s="7"/>
    </row>
    <row r="164" spans="1:8" ht="4.5" customHeight="1" x14ac:dyDescent="0.35">
      <c r="A164" s="1"/>
      <c r="B164" s="13"/>
      <c r="C164" s="1"/>
      <c r="D164" s="8"/>
      <c r="E164" s="9"/>
      <c r="F164" s="1"/>
      <c r="G164" s="1"/>
    </row>
    <row r="165" spans="1:8" ht="17" customHeight="1" x14ac:dyDescent="0.35">
      <c r="A165" s="1"/>
      <c r="B165" s="33"/>
      <c r="C165" s="1"/>
      <c r="D165" s="2"/>
      <c r="E165" s="2"/>
      <c r="F165" s="3"/>
      <c r="G165" s="16"/>
    </row>
    <row r="166" spans="1:8" ht="14.5" customHeight="1" x14ac:dyDescent="0.35">
      <c r="A166" s="1"/>
      <c r="B166" s="41" t="s">
        <v>98</v>
      </c>
      <c r="C166" s="1"/>
      <c r="D166" s="318" t="s">
        <v>99</v>
      </c>
      <c r="E166" s="318"/>
      <c r="F166" s="318"/>
      <c r="G166" s="318"/>
      <c r="H166" s="318"/>
    </row>
    <row r="167" spans="1:8" ht="17" customHeight="1" x14ac:dyDescent="0.35">
      <c r="A167" s="1"/>
      <c r="B167" s="33"/>
      <c r="C167" s="1"/>
      <c r="D167" s="2"/>
      <c r="E167" s="2"/>
      <c r="F167" s="3"/>
      <c r="G167" s="16"/>
    </row>
    <row r="168" spans="1:8" ht="27.5" customHeight="1" x14ac:dyDescent="0.35">
      <c r="A168" s="1"/>
      <c r="B168" s="47" t="s">
        <v>116</v>
      </c>
      <c r="C168" s="46"/>
      <c r="D168" s="319" t="s">
        <v>262</v>
      </c>
      <c r="E168" s="319"/>
      <c r="F168" s="1"/>
      <c r="G168" s="48" t="s">
        <v>6</v>
      </c>
    </row>
    <row r="169" spans="1:8" ht="4" customHeight="1" x14ac:dyDescent="0.35">
      <c r="A169" s="1"/>
      <c r="B169" s="6"/>
      <c r="C169" s="5"/>
      <c r="D169" s="218"/>
      <c r="E169" s="218"/>
      <c r="F169" s="1"/>
      <c r="G169" s="6"/>
    </row>
    <row r="170" spans="1:8" x14ac:dyDescent="0.35">
      <c r="A170" s="1"/>
      <c r="B170" s="13"/>
      <c r="C170" s="1"/>
      <c r="D170" s="54" t="s">
        <v>13</v>
      </c>
      <c r="E170" s="3"/>
      <c r="F170" s="1"/>
      <c r="G170" s="1"/>
    </row>
    <row r="171" spans="1:8" x14ac:dyDescent="0.35">
      <c r="A171" s="1"/>
      <c r="B171" s="24">
        <v>1</v>
      </c>
      <c r="C171" s="1"/>
      <c r="D171" s="315" t="s">
        <v>101</v>
      </c>
      <c r="E171" s="316"/>
      <c r="F171" s="1"/>
      <c r="G171" s="7"/>
    </row>
    <row r="172" spans="1:8" ht="4.5" customHeight="1" x14ac:dyDescent="0.35">
      <c r="A172" s="1"/>
      <c r="B172" s="13"/>
      <c r="C172" s="1"/>
      <c r="D172" s="8"/>
      <c r="E172" s="9"/>
      <c r="F172" s="1"/>
      <c r="G172" s="1"/>
    </row>
    <row r="173" spans="1:8" x14ac:dyDescent="0.35">
      <c r="A173" s="1"/>
      <c r="B173" s="24">
        <v>2</v>
      </c>
      <c r="C173" s="1"/>
      <c r="D173" s="315" t="s">
        <v>39</v>
      </c>
      <c r="E173" s="316"/>
      <c r="F173" s="10"/>
      <c r="G173" s="7"/>
    </row>
    <row r="174" spans="1:8" ht="4.5" customHeight="1" x14ac:dyDescent="0.35">
      <c r="A174" s="1"/>
      <c r="B174" s="13"/>
      <c r="C174" s="1"/>
      <c r="D174" s="8"/>
      <c r="E174" s="9"/>
      <c r="F174" s="1"/>
      <c r="G174" s="1"/>
    </row>
    <row r="175" spans="1:8" x14ac:dyDescent="0.35">
      <c r="A175" s="1"/>
      <c r="B175" s="24">
        <v>3</v>
      </c>
      <c r="C175" s="1"/>
      <c r="D175" s="315" t="s">
        <v>105</v>
      </c>
      <c r="E175" s="316"/>
      <c r="F175" s="10"/>
      <c r="G175" s="7"/>
    </row>
    <row r="176" spans="1:8" ht="4.5" customHeight="1" x14ac:dyDescent="0.35">
      <c r="A176" s="1"/>
      <c r="B176" s="13"/>
      <c r="C176" s="1"/>
      <c r="D176" s="8"/>
      <c r="E176" s="9"/>
      <c r="F176" s="1"/>
      <c r="G176" s="1"/>
    </row>
    <row r="177" spans="1:8" hidden="1" x14ac:dyDescent="0.35">
      <c r="A177" s="1"/>
      <c r="B177" s="24">
        <v>4</v>
      </c>
      <c r="C177" s="1"/>
      <c r="D177" s="315"/>
      <c r="E177" s="316"/>
      <c r="F177" s="10"/>
      <c r="G177" s="7"/>
    </row>
    <row r="178" spans="1:8" ht="5" hidden="1" customHeight="1" x14ac:dyDescent="0.35"/>
    <row r="179" spans="1:8" ht="17" customHeight="1" x14ac:dyDescent="0.35">
      <c r="A179" s="1"/>
      <c r="B179" s="33"/>
      <c r="C179" s="1"/>
      <c r="D179" s="2"/>
      <c r="E179" s="2"/>
      <c r="F179" s="3"/>
      <c r="G179" s="16"/>
    </row>
    <row r="180" spans="1:8" ht="22.5" x14ac:dyDescent="0.35">
      <c r="A180" s="42"/>
      <c r="B180" s="53"/>
      <c r="C180" s="43"/>
      <c r="D180" s="44" t="s">
        <v>30</v>
      </c>
      <c r="E180" s="44"/>
      <c r="F180" s="44"/>
      <c r="G180" s="44"/>
      <c r="H180" s="44"/>
    </row>
    <row r="181" spans="1:8" ht="17" customHeight="1" x14ac:dyDescent="0.35">
      <c r="A181" s="1"/>
      <c r="B181" s="33"/>
      <c r="C181" s="1"/>
      <c r="D181" s="2"/>
      <c r="E181" s="2"/>
      <c r="F181" s="3"/>
      <c r="G181" s="16"/>
    </row>
    <row r="182" spans="1:8" ht="14.5" customHeight="1" x14ac:dyDescent="0.35">
      <c r="A182" s="1"/>
      <c r="B182" s="45" t="s">
        <v>32</v>
      </c>
      <c r="C182" s="1"/>
      <c r="D182" s="321" t="s">
        <v>263</v>
      </c>
      <c r="E182" s="321"/>
      <c r="F182" s="321"/>
      <c r="G182" s="321"/>
      <c r="H182" s="321"/>
    </row>
    <row r="183" spans="1:8" ht="17" customHeight="1" x14ac:dyDescent="0.35">
      <c r="A183" s="1"/>
      <c r="B183" s="33"/>
      <c r="C183" s="1"/>
      <c r="D183" s="2"/>
      <c r="E183" s="2"/>
      <c r="F183" s="3"/>
      <c r="G183" s="16"/>
    </row>
    <row r="184" spans="1:8" x14ac:dyDescent="0.35">
      <c r="A184" s="1"/>
      <c r="B184" s="6" t="s">
        <v>117</v>
      </c>
      <c r="C184" s="5"/>
      <c r="D184" s="320" t="s">
        <v>264</v>
      </c>
      <c r="E184" s="320"/>
      <c r="F184" s="1"/>
      <c r="G184" s="6" t="s">
        <v>6</v>
      </c>
    </row>
    <row r="185" spans="1:8" ht="4" customHeight="1" x14ac:dyDescent="0.35">
      <c r="A185" s="1"/>
      <c r="B185" s="6"/>
      <c r="C185" s="5"/>
      <c r="D185" s="218"/>
      <c r="E185" s="218"/>
      <c r="F185" s="1"/>
      <c r="G185" s="6"/>
    </row>
    <row r="186" spans="1:8" x14ac:dyDescent="0.35">
      <c r="A186" s="1"/>
      <c r="B186" s="13"/>
      <c r="C186" s="1"/>
      <c r="D186" s="54" t="s">
        <v>13</v>
      </c>
      <c r="E186" s="3"/>
      <c r="F186" s="1"/>
      <c r="G186" s="1"/>
    </row>
    <row r="187" spans="1:8" x14ac:dyDescent="0.35">
      <c r="A187" s="1"/>
      <c r="B187" s="24">
        <v>1</v>
      </c>
      <c r="C187" s="1"/>
      <c r="D187" s="315" t="s">
        <v>265</v>
      </c>
      <c r="E187" s="316"/>
      <c r="F187" s="1"/>
      <c r="G187" s="7"/>
    </row>
    <row r="188" spans="1:8" ht="4.5" customHeight="1" x14ac:dyDescent="0.35">
      <c r="A188" s="1"/>
      <c r="B188" s="13"/>
      <c r="C188" s="1"/>
      <c r="D188" s="8"/>
      <c r="E188" s="9"/>
      <c r="F188" s="1"/>
      <c r="G188" s="1"/>
    </row>
    <row r="189" spans="1:8" x14ac:dyDescent="0.35">
      <c r="A189" s="1"/>
      <c r="B189" s="24">
        <v>2</v>
      </c>
      <c r="C189" s="1"/>
      <c r="D189" s="315" t="s">
        <v>266</v>
      </c>
      <c r="E189" s="316"/>
      <c r="F189" s="10"/>
      <c r="G189" s="7"/>
    </row>
    <row r="190" spans="1:8" ht="4.5" customHeight="1" x14ac:dyDescent="0.35">
      <c r="A190" s="1"/>
      <c r="B190" s="13"/>
      <c r="C190" s="1"/>
      <c r="D190" s="8"/>
      <c r="E190" s="9"/>
      <c r="F190" s="1"/>
      <c r="G190" s="1"/>
    </row>
    <row r="191" spans="1:8" x14ac:dyDescent="0.35">
      <c r="A191" s="1"/>
      <c r="B191" s="24">
        <v>3</v>
      </c>
      <c r="C191" s="1"/>
      <c r="D191" s="315" t="s">
        <v>267</v>
      </c>
      <c r="E191" s="316"/>
      <c r="F191" s="10"/>
      <c r="G191" s="7"/>
    </row>
    <row r="192" spans="1:8" ht="4.5" customHeight="1" x14ac:dyDescent="0.35">
      <c r="A192" s="1"/>
      <c r="B192" s="13"/>
      <c r="C192" s="1"/>
      <c r="D192" s="8"/>
      <c r="E192" s="9"/>
      <c r="F192" s="1"/>
      <c r="G192" s="1"/>
    </row>
    <row r="193" spans="1:8" hidden="1" x14ac:dyDescent="0.35">
      <c r="A193" s="1"/>
      <c r="B193" s="24">
        <v>4</v>
      </c>
      <c r="C193" s="1"/>
      <c r="D193" s="315"/>
      <c r="E193" s="316"/>
      <c r="F193" s="10"/>
      <c r="G193" s="7"/>
    </row>
    <row r="194" spans="1:8" ht="5" hidden="1" customHeight="1" x14ac:dyDescent="0.35"/>
    <row r="195" spans="1:8" x14ac:dyDescent="0.35">
      <c r="A195" s="1"/>
      <c r="B195" s="24">
        <v>4</v>
      </c>
      <c r="C195" s="1"/>
      <c r="D195" s="315" t="s">
        <v>268</v>
      </c>
      <c r="E195" s="316"/>
      <c r="F195" s="10"/>
      <c r="G195" s="7"/>
    </row>
    <row r="196" spans="1:8" ht="4.5" customHeight="1" x14ac:dyDescent="0.35">
      <c r="A196" s="1"/>
      <c r="B196" s="13"/>
      <c r="C196" s="1"/>
      <c r="D196" s="8"/>
      <c r="E196" s="9"/>
      <c r="F196" s="1"/>
      <c r="G196" s="1"/>
    </row>
    <row r="197" spans="1:8" ht="17.5" customHeight="1" x14ac:dyDescent="0.35">
      <c r="A197" s="1"/>
      <c r="B197" s="33"/>
      <c r="C197" s="1"/>
      <c r="D197" s="2"/>
      <c r="E197" s="2"/>
      <c r="F197" s="3"/>
      <c r="G197" s="16"/>
    </row>
    <row r="198" spans="1:8" ht="14.5" customHeight="1" x14ac:dyDescent="0.35">
      <c r="A198" s="1"/>
      <c r="B198" s="45" t="s">
        <v>33</v>
      </c>
      <c r="C198" s="1"/>
      <c r="D198" s="321" t="s">
        <v>187</v>
      </c>
      <c r="E198" s="321"/>
      <c r="F198" s="321"/>
      <c r="G198" s="321"/>
      <c r="H198" s="321"/>
    </row>
    <row r="199" spans="1:8" ht="17" customHeight="1" x14ac:dyDescent="0.35">
      <c r="A199" s="1"/>
      <c r="B199" s="33"/>
      <c r="C199" s="1"/>
      <c r="D199" s="2"/>
      <c r="E199" s="2"/>
      <c r="F199" s="3"/>
      <c r="G199" s="16"/>
    </row>
    <row r="200" spans="1:8" x14ac:dyDescent="0.35">
      <c r="A200" s="1"/>
      <c r="B200" s="6" t="s">
        <v>118</v>
      </c>
      <c r="C200" s="5"/>
      <c r="D200" s="320" t="s">
        <v>269</v>
      </c>
      <c r="E200" s="320"/>
      <c r="F200" s="1"/>
      <c r="G200" s="6" t="s">
        <v>6</v>
      </c>
    </row>
    <row r="201" spans="1:8" ht="4" customHeight="1" x14ac:dyDescent="0.35">
      <c r="A201" s="1"/>
      <c r="B201" s="6"/>
      <c r="C201" s="5"/>
      <c r="D201" s="218"/>
      <c r="E201" s="218"/>
      <c r="F201" s="1"/>
      <c r="G201" s="6"/>
    </row>
    <row r="202" spans="1:8" x14ac:dyDescent="0.35">
      <c r="A202" s="1"/>
      <c r="B202" s="13"/>
      <c r="C202" s="1"/>
      <c r="D202" s="54" t="s">
        <v>13</v>
      </c>
      <c r="E202" s="3"/>
      <c r="F202" s="1"/>
      <c r="G202" s="1"/>
    </row>
    <row r="203" spans="1:8" x14ac:dyDescent="0.35">
      <c r="A203" s="1"/>
      <c r="B203" s="24">
        <v>1</v>
      </c>
      <c r="C203" s="1"/>
      <c r="D203" s="315" t="s">
        <v>270</v>
      </c>
      <c r="E203" s="316"/>
      <c r="F203" s="1"/>
      <c r="G203" s="7"/>
    </row>
    <row r="204" spans="1:8" ht="4.5" customHeight="1" x14ac:dyDescent="0.35">
      <c r="A204" s="1"/>
      <c r="B204" s="13"/>
      <c r="C204" s="1"/>
      <c r="D204" s="8"/>
      <c r="E204" s="9"/>
      <c r="F204" s="1"/>
      <c r="G204" s="1"/>
    </row>
    <row r="205" spans="1:8" x14ac:dyDescent="0.35">
      <c r="A205" s="1"/>
      <c r="B205" s="24">
        <v>2</v>
      </c>
      <c r="C205" s="1"/>
      <c r="D205" s="315" t="s">
        <v>271</v>
      </c>
      <c r="E205" s="316"/>
      <c r="F205" s="10"/>
      <c r="G205" s="7"/>
    </row>
    <row r="206" spans="1:8" ht="4.5" customHeight="1" x14ac:dyDescent="0.35">
      <c r="A206" s="1"/>
      <c r="B206" s="13"/>
      <c r="C206" s="1"/>
      <c r="D206" s="8"/>
      <c r="E206" s="9"/>
      <c r="F206" s="1"/>
      <c r="G206" s="1"/>
    </row>
    <row r="207" spans="1:8" x14ac:dyDescent="0.35">
      <c r="A207" s="1"/>
      <c r="B207" s="24">
        <v>3</v>
      </c>
      <c r="C207" s="1"/>
      <c r="D207" s="315" t="s">
        <v>114</v>
      </c>
      <c r="E207" s="316"/>
      <c r="F207" s="10"/>
      <c r="G207" s="7"/>
    </row>
    <row r="208" spans="1:8" ht="4.5" customHeight="1" x14ac:dyDescent="0.35">
      <c r="A208" s="1"/>
      <c r="B208" s="13"/>
      <c r="C208" s="1"/>
      <c r="D208" s="8"/>
      <c r="E208" s="9"/>
      <c r="F208" s="1"/>
      <c r="G208" s="1"/>
    </row>
    <row r="209" spans="1:8" x14ac:dyDescent="0.35">
      <c r="A209" s="1"/>
      <c r="B209" s="24">
        <v>4</v>
      </c>
      <c r="C209" s="1"/>
      <c r="D209" s="315" t="s">
        <v>113</v>
      </c>
      <c r="E209" s="316"/>
      <c r="F209" s="10"/>
      <c r="G209" s="7"/>
    </row>
    <row r="210" spans="1:8" ht="5" customHeight="1" x14ac:dyDescent="0.35"/>
    <row r="211" spans="1:8" ht="15.5" customHeight="1" x14ac:dyDescent="0.35"/>
    <row r="212" spans="1:8" x14ac:dyDescent="0.35">
      <c r="A212" s="1"/>
      <c r="B212" s="6" t="s">
        <v>119</v>
      </c>
      <c r="C212" s="5"/>
      <c r="D212" s="320" t="s">
        <v>272</v>
      </c>
      <c r="E212" s="320"/>
      <c r="F212" s="1"/>
      <c r="G212" s="6" t="s">
        <v>6</v>
      </c>
    </row>
    <row r="213" spans="1:8" ht="4" customHeight="1" x14ac:dyDescent="0.35">
      <c r="A213" s="1"/>
      <c r="B213" s="6"/>
      <c r="C213" s="5"/>
      <c r="D213" s="218"/>
      <c r="E213" s="218"/>
      <c r="F213" s="1"/>
      <c r="G213" s="6"/>
    </row>
    <row r="214" spans="1:8" x14ac:dyDescent="0.35">
      <c r="A214" s="1"/>
      <c r="B214" s="13"/>
      <c r="C214" s="1"/>
      <c r="D214" s="54" t="s">
        <v>13</v>
      </c>
      <c r="E214" s="3"/>
      <c r="F214" s="1"/>
      <c r="G214" s="1"/>
    </row>
    <row r="215" spans="1:8" x14ac:dyDescent="0.35">
      <c r="A215" s="1"/>
      <c r="B215" s="24">
        <v>1</v>
      </c>
      <c r="C215" s="1"/>
      <c r="D215" s="315" t="s">
        <v>273</v>
      </c>
      <c r="E215" s="316"/>
      <c r="F215" s="1"/>
      <c r="G215" s="7"/>
    </row>
    <row r="216" spans="1:8" ht="4.5" customHeight="1" x14ac:dyDescent="0.35">
      <c r="A216" s="1"/>
      <c r="B216" s="13"/>
      <c r="C216" s="1"/>
      <c r="D216" s="8"/>
      <c r="E216" s="9"/>
      <c r="F216" s="1"/>
      <c r="G216" s="1"/>
    </row>
    <row r="217" spans="1:8" x14ac:dyDescent="0.35">
      <c r="A217" s="1"/>
      <c r="B217" s="24">
        <v>2</v>
      </c>
      <c r="C217" s="1"/>
      <c r="D217" s="315" t="s">
        <v>274</v>
      </c>
      <c r="E217" s="316"/>
      <c r="F217" s="10"/>
      <c r="G217" s="7"/>
    </row>
    <row r="218" spans="1:8" ht="4.5" customHeight="1" x14ac:dyDescent="0.35">
      <c r="A218" s="1"/>
      <c r="B218" s="13"/>
      <c r="C218" s="1"/>
      <c r="D218" s="8"/>
      <c r="E218" s="9"/>
      <c r="F218" s="1"/>
      <c r="G218" s="1"/>
    </row>
    <row r="219" spans="1:8" x14ac:dyDescent="0.35">
      <c r="A219" s="1"/>
      <c r="B219" s="24">
        <v>3</v>
      </c>
      <c r="C219" s="1"/>
      <c r="D219" s="315" t="s">
        <v>113</v>
      </c>
      <c r="E219" s="316"/>
      <c r="F219" s="10"/>
      <c r="G219" s="7"/>
    </row>
    <row r="220" spans="1:8" ht="4.5" customHeight="1" x14ac:dyDescent="0.35">
      <c r="A220" s="1"/>
      <c r="B220" s="13"/>
      <c r="C220" s="1"/>
      <c r="D220" s="8"/>
      <c r="E220" s="9"/>
      <c r="F220" s="1"/>
      <c r="G220" s="1"/>
    </row>
    <row r="221" spans="1:8" hidden="1" x14ac:dyDescent="0.35">
      <c r="A221" s="1"/>
      <c r="B221" s="24">
        <v>4</v>
      </c>
      <c r="C221" s="1"/>
      <c r="D221" s="315" t="s">
        <v>113</v>
      </c>
      <c r="E221" s="316"/>
      <c r="F221" s="10"/>
      <c r="G221" s="7"/>
    </row>
    <row r="222" spans="1:8" ht="5" hidden="1" customHeight="1" x14ac:dyDescent="0.35"/>
    <row r="223" spans="1:8" ht="17.5" customHeight="1" x14ac:dyDescent="0.35">
      <c r="A223" s="1"/>
      <c r="B223" s="33"/>
      <c r="C223" s="1"/>
      <c r="D223" s="2"/>
      <c r="E223" s="2"/>
      <c r="F223" s="3"/>
      <c r="G223" s="16"/>
    </row>
    <row r="224" spans="1:8" ht="14.5" customHeight="1" x14ac:dyDescent="0.35">
      <c r="A224" s="1"/>
      <c r="B224" s="45" t="s">
        <v>34</v>
      </c>
      <c r="C224" s="1"/>
      <c r="D224" s="321" t="s">
        <v>126</v>
      </c>
      <c r="E224" s="321"/>
      <c r="F224" s="321"/>
      <c r="G224" s="321"/>
      <c r="H224" s="321"/>
    </row>
    <row r="225" spans="1:8" ht="17" customHeight="1" x14ac:dyDescent="0.35">
      <c r="A225" s="1"/>
      <c r="B225" s="33"/>
      <c r="C225" s="1"/>
      <c r="D225" s="2"/>
      <c r="E225" s="2"/>
      <c r="F225" s="3"/>
      <c r="G225" s="16"/>
    </row>
    <row r="226" spans="1:8" x14ac:dyDescent="0.35">
      <c r="A226" s="1"/>
      <c r="B226" s="6" t="s">
        <v>120</v>
      </c>
      <c r="C226" s="5"/>
      <c r="D226" s="320" t="s">
        <v>275</v>
      </c>
      <c r="E226" s="320"/>
      <c r="F226" s="1"/>
      <c r="G226" s="6" t="s">
        <v>6</v>
      </c>
    </row>
    <row r="227" spans="1:8" ht="4" customHeight="1" x14ac:dyDescent="0.35">
      <c r="A227" s="1"/>
      <c r="B227" s="6"/>
      <c r="C227" s="5"/>
      <c r="D227" s="218"/>
      <c r="E227" s="218"/>
      <c r="F227" s="1"/>
      <c r="G227" s="6"/>
    </row>
    <row r="228" spans="1:8" x14ac:dyDescent="0.35">
      <c r="A228" s="1"/>
      <c r="B228" s="13"/>
      <c r="C228" s="1"/>
      <c r="D228" s="54" t="s">
        <v>13</v>
      </c>
      <c r="E228" s="3"/>
      <c r="F228" s="1"/>
      <c r="G228" s="1"/>
    </row>
    <row r="229" spans="1:8" x14ac:dyDescent="0.35">
      <c r="A229" s="1"/>
      <c r="B229" s="24">
        <v>1</v>
      </c>
      <c r="C229" s="1"/>
      <c r="D229" s="315" t="s">
        <v>276</v>
      </c>
      <c r="E229" s="316"/>
      <c r="F229" s="1"/>
      <c r="G229" s="7"/>
    </row>
    <row r="230" spans="1:8" ht="4.5" customHeight="1" x14ac:dyDescent="0.35">
      <c r="A230" s="1"/>
      <c r="B230" s="13"/>
      <c r="C230" s="1"/>
      <c r="D230" s="8"/>
      <c r="E230" s="9"/>
      <c r="F230" s="1"/>
      <c r="G230" s="1"/>
    </row>
    <row r="231" spans="1:8" x14ac:dyDescent="0.35">
      <c r="A231" s="1"/>
      <c r="B231" s="24">
        <v>2</v>
      </c>
      <c r="C231" s="1"/>
      <c r="D231" s="315" t="s">
        <v>277</v>
      </c>
      <c r="E231" s="316"/>
      <c r="F231" s="10"/>
      <c r="G231" s="7"/>
    </row>
    <row r="232" spans="1:8" ht="4.5" customHeight="1" x14ac:dyDescent="0.35">
      <c r="A232" s="1"/>
      <c r="B232" s="13"/>
      <c r="C232" s="1"/>
      <c r="D232" s="8"/>
      <c r="E232" s="9"/>
      <c r="F232" s="1"/>
      <c r="G232" s="1"/>
    </row>
    <row r="233" spans="1:8" x14ac:dyDescent="0.35">
      <c r="A233" s="1"/>
      <c r="B233" s="24">
        <v>3</v>
      </c>
      <c r="C233" s="1"/>
      <c r="D233" s="315" t="s">
        <v>278</v>
      </c>
      <c r="E233" s="316"/>
      <c r="F233" s="10"/>
      <c r="G233" s="7"/>
    </row>
    <row r="234" spans="1:8" ht="4.5" customHeight="1" x14ac:dyDescent="0.35">
      <c r="A234" s="1"/>
      <c r="B234" s="13"/>
      <c r="C234" s="1"/>
      <c r="D234" s="8"/>
      <c r="E234" s="9"/>
      <c r="F234" s="1"/>
      <c r="G234" s="1"/>
    </row>
    <row r="235" spans="1:8" ht="17" customHeight="1" x14ac:dyDescent="0.35">
      <c r="A235" s="1"/>
      <c r="B235" s="33"/>
      <c r="C235" s="1"/>
      <c r="D235" s="2"/>
      <c r="E235" s="2"/>
      <c r="F235" s="3"/>
      <c r="G235" s="16"/>
    </row>
    <row r="236" spans="1:8" ht="14.5" customHeight="1" x14ac:dyDescent="0.35">
      <c r="A236" s="1"/>
      <c r="B236" s="45" t="s">
        <v>35</v>
      </c>
      <c r="C236" s="1"/>
      <c r="D236" s="321" t="s">
        <v>188</v>
      </c>
      <c r="E236" s="321"/>
      <c r="F236" s="321"/>
      <c r="G236" s="321"/>
      <c r="H236" s="321"/>
    </row>
    <row r="237" spans="1:8" ht="17" customHeight="1" x14ac:dyDescent="0.35">
      <c r="A237" s="1"/>
      <c r="B237" s="33"/>
      <c r="C237" s="1"/>
      <c r="D237" s="2"/>
      <c r="E237" s="2"/>
      <c r="F237" s="3"/>
      <c r="G237" s="16"/>
    </row>
    <row r="238" spans="1:8" ht="30.5" customHeight="1" x14ac:dyDescent="0.35">
      <c r="A238" s="1"/>
      <c r="B238" s="47" t="s">
        <v>121</v>
      </c>
      <c r="C238" s="46"/>
      <c r="D238" s="319" t="s">
        <v>279</v>
      </c>
      <c r="E238" s="319"/>
      <c r="F238" s="1"/>
      <c r="G238" s="48" t="s">
        <v>6</v>
      </c>
    </row>
    <row r="239" spans="1:8" ht="4" customHeight="1" x14ac:dyDescent="0.35">
      <c r="A239" s="1"/>
      <c r="B239" s="6"/>
      <c r="C239" s="5"/>
      <c r="D239" s="218"/>
      <c r="E239" s="218"/>
      <c r="F239" s="1"/>
      <c r="G239" s="6"/>
    </row>
    <row r="240" spans="1:8" x14ac:dyDescent="0.35">
      <c r="A240" s="1"/>
      <c r="B240" s="13"/>
      <c r="C240" s="1"/>
      <c r="D240" s="54" t="s">
        <v>13</v>
      </c>
      <c r="E240" s="3"/>
      <c r="F240" s="1"/>
      <c r="G240" s="1"/>
    </row>
    <row r="241" spans="1:8" x14ac:dyDescent="0.35">
      <c r="A241" s="1"/>
      <c r="B241" s="24">
        <v>1</v>
      </c>
      <c r="C241" s="1"/>
      <c r="D241" s="315" t="s">
        <v>101</v>
      </c>
      <c r="E241" s="316"/>
      <c r="F241" s="1"/>
      <c r="G241" s="7"/>
    </row>
    <row r="242" spans="1:8" ht="4.5" customHeight="1" x14ac:dyDescent="0.35">
      <c r="A242" s="1"/>
      <c r="B242" s="13"/>
      <c r="C242" s="1"/>
      <c r="D242" s="8"/>
      <c r="E242" s="9"/>
      <c r="F242" s="1"/>
      <c r="G242" s="1"/>
    </row>
    <row r="243" spans="1:8" x14ac:dyDescent="0.35">
      <c r="A243" s="1"/>
      <c r="B243" s="24">
        <v>2</v>
      </c>
      <c r="C243" s="1"/>
      <c r="D243" s="315" t="s">
        <v>39</v>
      </c>
      <c r="E243" s="316"/>
      <c r="F243" s="10"/>
      <c r="G243" s="7"/>
    </row>
    <row r="244" spans="1:8" ht="4.5" customHeight="1" x14ac:dyDescent="0.35">
      <c r="A244" s="1"/>
      <c r="B244" s="13"/>
      <c r="C244" s="1"/>
      <c r="D244" s="8"/>
      <c r="E244" s="9"/>
      <c r="F244" s="1"/>
      <c r="G244" s="1"/>
    </row>
    <row r="245" spans="1:8" hidden="1" x14ac:dyDescent="0.35">
      <c r="A245" s="1"/>
      <c r="B245" s="24">
        <v>4</v>
      </c>
      <c r="C245" s="1"/>
      <c r="D245" s="315"/>
      <c r="E245" s="316"/>
      <c r="F245" s="10"/>
      <c r="G245" s="7"/>
    </row>
    <row r="246" spans="1:8" ht="17" customHeight="1" x14ac:dyDescent="0.35">
      <c r="A246" s="1"/>
      <c r="B246" s="33"/>
      <c r="C246" s="1"/>
      <c r="D246" s="2"/>
      <c r="E246" s="2"/>
      <c r="F246" s="3"/>
      <c r="G246" s="16"/>
    </row>
    <row r="247" spans="1:8" ht="22.5" x14ac:dyDescent="0.35">
      <c r="A247" s="42"/>
      <c r="B247" s="53"/>
      <c r="C247" s="43"/>
      <c r="D247" s="44" t="s">
        <v>31</v>
      </c>
      <c r="E247" s="44"/>
      <c r="F247" s="44"/>
      <c r="G247" s="44"/>
      <c r="H247" s="44"/>
    </row>
    <row r="248" spans="1:8" ht="17" customHeight="1" x14ac:dyDescent="0.35">
      <c r="A248" s="1"/>
      <c r="B248" s="33"/>
      <c r="C248" s="1"/>
      <c r="D248" s="2"/>
      <c r="E248" s="2"/>
      <c r="F248" s="3"/>
      <c r="G248" s="16"/>
    </row>
    <row r="249" spans="1:8" ht="14.5" customHeight="1" x14ac:dyDescent="0.35">
      <c r="A249" s="1"/>
      <c r="B249" s="45" t="s">
        <v>36</v>
      </c>
      <c r="C249" s="1"/>
      <c r="D249" s="321" t="s">
        <v>190</v>
      </c>
      <c r="E249" s="321"/>
      <c r="F249" s="321"/>
      <c r="G249" s="321"/>
      <c r="H249" s="321"/>
    </row>
    <row r="250" spans="1:8" ht="17" customHeight="1" x14ac:dyDescent="0.35">
      <c r="A250" s="1"/>
      <c r="B250" s="33"/>
      <c r="C250" s="1"/>
      <c r="D250" s="2"/>
      <c r="E250" s="2"/>
      <c r="F250" s="3"/>
      <c r="G250" s="16"/>
    </row>
    <row r="251" spans="1:8" x14ac:dyDescent="0.35">
      <c r="A251" s="1"/>
      <c r="B251" s="6" t="s">
        <v>133</v>
      </c>
      <c r="C251" s="5"/>
      <c r="D251" s="320" t="s">
        <v>280</v>
      </c>
      <c r="E251" s="320"/>
      <c r="F251" s="1"/>
      <c r="G251" s="6" t="s">
        <v>6</v>
      </c>
    </row>
    <row r="252" spans="1:8" ht="4" customHeight="1" x14ac:dyDescent="0.35">
      <c r="A252" s="1"/>
      <c r="B252" s="6"/>
      <c r="C252" s="5"/>
      <c r="D252" s="218"/>
      <c r="E252" s="218"/>
      <c r="F252" s="1"/>
      <c r="G252" s="6"/>
    </row>
    <row r="253" spans="1:8" x14ac:dyDescent="0.35">
      <c r="A253" s="1"/>
      <c r="B253" s="13"/>
      <c r="C253" s="1"/>
      <c r="D253" s="54" t="s">
        <v>13</v>
      </c>
      <c r="E253" s="3"/>
      <c r="F253" s="1"/>
      <c r="G253" s="1"/>
    </row>
    <row r="254" spans="1:8" x14ac:dyDescent="0.35">
      <c r="A254" s="1"/>
      <c r="B254" s="24">
        <v>1</v>
      </c>
      <c r="C254" s="1"/>
      <c r="D254" s="315" t="s">
        <v>281</v>
      </c>
      <c r="E254" s="316"/>
      <c r="F254" s="1"/>
      <c r="G254" s="7"/>
    </row>
    <row r="255" spans="1:8" ht="4.5" customHeight="1" x14ac:dyDescent="0.35">
      <c r="A255" s="1"/>
      <c r="B255" s="13"/>
      <c r="C255" s="1"/>
      <c r="D255" s="8"/>
      <c r="E255" s="9"/>
      <c r="F255" s="1"/>
      <c r="G255" s="1"/>
    </row>
    <row r="256" spans="1:8" x14ac:dyDescent="0.35">
      <c r="A256" s="1"/>
      <c r="B256" s="24">
        <v>2</v>
      </c>
      <c r="C256" s="1"/>
      <c r="D256" s="315" t="s">
        <v>282</v>
      </c>
      <c r="E256" s="316"/>
      <c r="F256" s="10"/>
      <c r="G256" s="7"/>
    </row>
    <row r="257" spans="1:8" ht="4.5" customHeight="1" x14ac:dyDescent="0.35">
      <c r="A257" s="1"/>
      <c r="B257" s="13"/>
      <c r="C257" s="1"/>
      <c r="D257" s="8"/>
      <c r="E257" s="9"/>
      <c r="F257" s="1"/>
      <c r="G257" s="1"/>
    </row>
    <row r="258" spans="1:8" x14ac:dyDescent="0.35">
      <c r="A258" s="1"/>
      <c r="B258" s="24">
        <v>3</v>
      </c>
      <c r="C258" s="1"/>
      <c r="D258" s="315" t="s">
        <v>283</v>
      </c>
      <c r="E258" s="316"/>
      <c r="F258" s="10"/>
      <c r="G258" s="7"/>
    </row>
    <row r="259" spans="1:8" ht="4.5" customHeight="1" x14ac:dyDescent="0.35">
      <c r="A259" s="1"/>
      <c r="B259" s="13"/>
      <c r="C259" s="1"/>
      <c r="D259" s="8"/>
      <c r="E259" s="9"/>
      <c r="F259" s="1"/>
      <c r="G259" s="1"/>
    </row>
    <row r="260" spans="1:8" hidden="1" x14ac:dyDescent="0.35">
      <c r="A260" s="1"/>
      <c r="B260" s="24">
        <v>4</v>
      </c>
      <c r="C260" s="1"/>
      <c r="D260" s="315"/>
      <c r="E260" s="316"/>
      <c r="F260" s="10"/>
      <c r="G260" s="7"/>
    </row>
    <row r="261" spans="1:8" ht="5" hidden="1" customHeight="1" x14ac:dyDescent="0.35"/>
    <row r="262" spans="1:8" ht="17.5" customHeight="1" x14ac:dyDescent="0.35">
      <c r="A262" s="1"/>
      <c r="B262" s="33"/>
      <c r="C262" s="1"/>
      <c r="D262" s="2"/>
      <c r="E262" s="2"/>
      <c r="F262" s="3"/>
      <c r="G262" s="16"/>
    </row>
    <row r="263" spans="1:8" ht="14.5" customHeight="1" x14ac:dyDescent="0.35">
      <c r="A263" s="1"/>
      <c r="B263" s="45" t="s">
        <v>37</v>
      </c>
      <c r="C263" s="1"/>
      <c r="D263" s="321" t="s">
        <v>284</v>
      </c>
      <c r="E263" s="321"/>
      <c r="F263" s="321"/>
      <c r="G263" s="321"/>
      <c r="H263" s="321"/>
    </row>
    <row r="264" spans="1:8" ht="17" customHeight="1" x14ac:dyDescent="0.35">
      <c r="A264" s="1"/>
      <c r="B264" s="33"/>
      <c r="C264" s="1"/>
      <c r="D264" s="2"/>
      <c r="E264" s="2"/>
      <c r="F264" s="3"/>
      <c r="G264" s="16"/>
    </row>
    <row r="265" spans="1:8" ht="26.5" customHeight="1" x14ac:dyDescent="0.35">
      <c r="A265" s="1"/>
      <c r="B265" s="47" t="s">
        <v>139</v>
      </c>
      <c r="C265" s="46"/>
      <c r="D265" s="319" t="s">
        <v>285</v>
      </c>
      <c r="E265" s="319"/>
      <c r="F265" s="1"/>
      <c r="G265" s="48" t="s">
        <v>6</v>
      </c>
    </row>
    <row r="266" spans="1:8" ht="4" customHeight="1" x14ac:dyDescent="0.35">
      <c r="A266" s="1"/>
      <c r="B266" s="6"/>
      <c r="C266" s="5"/>
      <c r="D266" s="218"/>
      <c r="E266" s="218"/>
      <c r="F266" s="1"/>
      <c r="G266" s="6"/>
    </row>
    <row r="267" spans="1:8" x14ac:dyDescent="0.35">
      <c r="A267" s="1"/>
      <c r="B267" s="13"/>
      <c r="C267" s="1"/>
      <c r="D267" s="54" t="s">
        <v>13</v>
      </c>
      <c r="E267" s="3"/>
      <c r="F267" s="1"/>
      <c r="G267" s="1"/>
    </row>
    <row r="268" spans="1:8" x14ac:dyDescent="0.35">
      <c r="A268" s="1"/>
      <c r="B268" s="24">
        <v>1</v>
      </c>
      <c r="C268" s="1"/>
      <c r="D268" s="315" t="s">
        <v>286</v>
      </c>
      <c r="E268" s="316"/>
      <c r="F268" s="1"/>
      <c r="G268" s="7"/>
    </row>
    <row r="269" spans="1:8" ht="4.5" customHeight="1" x14ac:dyDescent="0.35">
      <c r="A269" s="1"/>
      <c r="B269" s="13"/>
      <c r="C269" s="1"/>
      <c r="D269" s="8"/>
      <c r="E269" s="9"/>
      <c r="F269" s="1"/>
      <c r="G269" s="1"/>
    </row>
    <row r="270" spans="1:8" x14ac:dyDescent="0.35">
      <c r="A270" s="1"/>
      <c r="B270" s="24">
        <v>2</v>
      </c>
      <c r="C270" s="1"/>
      <c r="D270" s="315" t="s">
        <v>287</v>
      </c>
      <c r="E270" s="316"/>
      <c r="F270" s="10"/>
      <c r="G270" s="7"/>
    </row>
    <row r="271" spans="1:8" ht="4.5" customHeight="1" x14ac:dyDescent="0.35">
      <c r="A271" s="1"/>
      <c r="B271" s="13"/>
      <c r="C271" s="1"/>
      <c r="D271" s="8"/>
      <c r="E271" s="9"/>
      <c r="F271" s="1"/>
      <c r="G271" s="1"/>
    </row>
    <row r="272" spans="1:8" x14ac:dyDescent="0.35">
      <c r="A272" s="1"/>
      <c r="B272" s="24">
        <v>3</v>
      </c>
      <c r="C272" s="1"/>
      <c r="D272" s="315" t="s">
        <v>288</v>
      </c>
      <c r="E272" s="316"/>
      <c r="F272" s="10"/>
      <c r="G272" s="7"/>
    </row>
    <row r="273" spans="1:8" ht="4.5" customHeight="1" x14ac:dyDescent="0.35">
      <c r="A273" s="1"/>
      <c r="B273" s="13"/>
      <c r="C273" s="1"/>
      <c r="D273" s="8"/>
      <c r="E273" s="9"/>
      <c r="F273" s="1"/>
      <c r="G273" s="1"/>
    </row>
    <row r="274" spans="1:8" x14ac:dyDescent="0.35">
      <c r="A274" s="1"/>
      <c r="B274" s="24">
        <v>4</v>
      </c>
      <c r="C274" s="1"/>
      <c r="D274" s="315" t="s">
        <v>289</v>
      </c>
      <c r="E274" s="316"/>
      <c r="F274" s="10"/>
      <c r="G274" s="7"/>
    </row>
    <row r="275" spans="1:8" ht="5" customHeight="1" x14ac:dyDescent="0.35"/>
    <row r="276" spans="1:8" ht="17.5" customHeight="1" x14ac:dyDescent="0.35">
      <c r="A276" s="1"/>
      <c r="B276" s="33"/>
      <c r="C276" s="1"/>
      <c r="D276" s="2"/>
      <c r="E276" s="2"/>
      <c r="F276" s="3"/>
      <c r="G276" s="16"/>
    </row>
    <row r="277" spans="1:8" hidden="1" x14ac:dyDescent="0.35">
      <c r="A277" s="1"/>
      <c r="B277" s="24">
        <v>4</v>
      </c>
      <c r="C277" s="1"/>
      <c r="D277" s="315"/>
      <c r="E277" s="316"/>
      <c r="F277" s="10"/>
      <c r="G277" s="7"/>
    </row>
    <row r="278" spans="1:8" ht="5" hidden="1" customHeight="1" x14ac:dyDescent="0.35"/>
    <row r="279" spans="1:8" ht="15" thickBot="1" x14ac:dyDescent="0.4">
      <c r="B279" s="96"/>
      <c r="C279" s="95"/>
      <c r="D279" s="95"/>
      <c r="E279" s="95"/>
      <c r="F279" s="95"/>
      <c r="G279" s="95"/>
      <c r="H279" s="95"/>
    </row>
    <row r="280" spans="1:8" x14ac:dyDescent="0.35">
      <c r="D280" s="314" t="s">
        <v>302</v>
      </c>
      <c r="E280" s="314"/>
      <c r="F280" s="314"/>
      <c r="G280" s="314"/>
    </row>
  </sheetData>
  <sheetProtection algorithmName="SHA-512" hashValue="n+4J8z+baHdpWxgBAj1vLRiKJsXBKx8UE+W0mGYN5i7bsrxCk55wokpa6eN/Fv+I4/4B/a80fLGYQ+R/FXOOPg==" saltValue="sPVNFKUMMaHVa3c65nvq6A==" spinCount="100000" sheet="1" objects="1" scenarios="1"/>
  <mergeCells count="113">
    <mergeCell ref="A2:H3"/>
    <mergeCell ref="D14:H14"/>
    <mergeCell ref="D16:E16"/>
    <mergeCell ref="D19:E19"/>
    <mergeCell ref="D21:E21"/>
    <mergeCell ref="D23:E23"/>
    <mergeCell ref="D39:E39"/>
    <mergeCell ref="D45:H45"/>
    <mergeCell ref="D47:E47"/>
    <mergeCell ref="D10:E10"/>
    <mergeCell ref="D50:E50"/>
    <mergeCell ref="D52:E52"/>
    <mergeCell ref="D54:E54"/>
    <mergeCell ref="D25:E25"/>
    <mergeCell ref="D28:H28"/>
    <mergeCell ref="D30:E30"/>
    <mergeCell ref="D33:E33"/>
    <mergeCell ref="D35:E35"/>
    <mergeCell ref="D37:E37"/>
    <mergeCell ref="D70:E70"/>
    <mergeCell ref="D73:H73"/>
    <mergeCell ref="D75:E75"/>
    <mergeCell ref="D78:E78"/>
    <mergeCell ref="D80:E80"/>
    <mergeCell ref="D93:H93"/>
    <mergeCell ref="D56:E56"/>
    <mergeCell ref="D59:H59"/>
    <mergeCell ref="D61:E61"/>
    <mergeCell ref="D64:E64"/>
    <mergeCell ref="D66:E66"/>
    <mergeCell ref="D68:E68"/>
    <mergeCell ref="D109:E109"/>
    <mergeCell ref="D112:E112"/>
    <mergeCell ref="D114:E114"/>
    <mergeCell ref="D116:E116"/>
    <mergeCell ref="D118:E118"/>
    <mergeCell ref="D121:H121"/>
    <mergeCell ref="D95:E95"/>
    <mergeCell ref="D98:E98"/>
    <mergeCell ref="D100:E100"/>
    <mergeCell ref="D102:E102"/>
    <mergeCell ref="D104:E104"/>
    <mergeCell ref="D107:H107"/>
    <mergeCell ref="D134:H134"/>
    <mergeCell ref="D136:E136"/>
    <mergeCell ref="D139:E139"/>
    <mergeCell ref="D141:E141"/>
    <mergeCell ref="D143:E143"/>
    <mergeCell ref="D145:E145"/>
    <mergeCell ref="D123:E123"/>
    <mergeCell ref="D126:E126"/>
    <mergeCell ref="D128:E128"/>
    <mergeCell ref="D130:E130"/>
    <mergeCell ref="D166:H166"/>
    <mergeCell ref="D168:E168"/>
    <mergeCell ref="D171:E171"/>
    <mergeCell ref="D173:E173"/>
    <mergeCell ref="D175:E175"/>
    <mergeCell ref="D177:E177"/>
    <mergeCell ref="D150:H150"/>
    <mergeCell ref="D152:E152"/>
    <mergeCell ref="D155:E155"/>
    <mergeCell ref="D157:E157"/>
    <mergeCell ref="D159:E159"/>
    <mergeCell ref="D161:E161"/>
    <mergeCell ref="D163:E163"/>
    <mergeCell ref="D198:H198"/>
    <mergeCell ref="D200:E200"/>
    <mergeCell ref="D203:E203"/>
    <mergeCell ref="D205:E205"/>
    <mergeCell ref="D207:E207"/>
    <mergeCell ref="D209:E209"/>
    <mergeCell ref="D182:H182"/>
    <mergeCell ref="D184:E184"/>
    <mergeCell ref="D187:E187"/>
    <mergeCell ref="D189:E189"/>
    <mergeCell ref="D191:E191"/>
    <mergeCell ref="D193:E193"/>
    <mergeCell ref="D195:E195"/>
    <mergeCell ref="D229:E229"/>
    <mergeCell ref="D231:E231"/>
    <mergeCell ref="D233:E233"/>
    <mergeCell ref="D236:H236"/>
    <mergeCell ref="D212:E212"/>
    <mergeCell ref="D215:E215"/>
    <mergeCell ref="D217:E217"/>
    <mergeCell ref="D219:E219"/>
    <mergeCell ref="D221:E221"/>
    <mergeCell ref="D224:H224"/>
    <mergeCell ref="D280:G280"/>
    <mergeCell ref="D277:E277"/>
    <mergeCell ref="D82:E82"/>
    <mergeCell ref="D84:E84"/>
    <mergeCell ref="D86:E86"/>
    <mergeCell ref="D88:E88"/>
    <mergeCell ref="D90:E90"/>
    <mergeCell ref="D265:E265"/>
    <mergeCell ref="D268:E268"/>
    <mergeCell ref="D270:E270"/>
    <mergeCell ref="D272:E272"/>
    <mergeCell ref="D274:E274"/>
    <mergeCell ref="D251:E251"/>
    <mergeCell ref="D254:E254"/>
    <mergeCell ref="D256:E256"/>
    <mergeCell ref="D258:E258"/>
    <mergeCell ref="D260:E260"/>
    <mergeCell ref="D263:H263"/>
    <mergeCell ref="D238:E238"/>
    <mergeCell ref="D241:E241"/>
    <mergeCell ref="D243:E243"/>
    <mergeCell ref="D245:E245"/>
    <mergeCell ref="D249:H249"/>
    <mergeCell ref="D226:E226"/>
  </mergeCells>
  <conditionalFormatting sqref="G37 D33 D35 D37 B33 B35 B37 D39 B39 D19 D21 D23 B19 B21 B23 D25 B25 D52 D54 B50 B52 B54 D56 B56 B100 B102 D104 B104 D159 B155 B157 B159 D161 B161 D191 B187 B189 B191 D193 B193 D207 B203 B205 B207 D209 B209 B229 B231 B233 B243 D245 B245 D143 B139 B141 B143 D145 B145 B254 B256 B258 D260 B260 D272 B268 B270 B272 D274 B274 D277 B277 B130 B171 B173 B175 D177 B177 B215 B217 B219 D221 B221 B163 B195">
    <cfRule type="expression" dxfId="285" priority="149">
      <formula>$G$432="✓"</formula>
    </cfRule>
  </conditionalFormatting>
  <conditionalFormatting sqref="D41:D42 D46 D60 D74 D94 D108 D122 D27 D129 D120 D105:D106 D44 D246 D147 D179 D133">
    <cfRule type="expression" dxfId="284" priority="150">
      <formula>#REF!="select"</formula>
    </cfRule>
  </conditionalFormatting>
  <conditionalFormatting sqref="G35">
    <cfRule type="expression" dxfId="283" priority="148">
      <formula>$G$432="✓"</formula>
    </cfRule>
  </conditionalFormatting>
  <conditionalFormatting sqref="G33">
    <cfRule type="expression" dxfId="282" priority="147">
      <formula>$G$432="✓"</formula>
    </cfRule>
  </conditionalFormatting>
  <conditionalFormatting sqref="G39">
    <cfRule type="expression" dxfId="281" priority="146">
      <formula>$G$432="✓"</formula>
    </cfRule>
  </conditionalFormatting>
  <conditionalFormatting sqref="G23">
    <cfRule type="expression" dxfId="280" priority="145">
      <formula>$G$432="✓"</formula>
    </cfRule>
  </conditionalFormatting>
  <conditionalFormatting sqref="G21">
    <cfRule type="expression" dxfId="279" priority="144">
      <formula>$G$432="✓"</formula>
    </cfRule>
  </conditionalFormatting>
  <conditionalFormatting sqref="G19">
    <cfRule type="expression" dxfId="278" priority="143">
      <formula>$G$432="✓"</formula>
    </cfRule>
  </conditionalFormatting>
  <conditionalFormatting sqref="G25">
    <cfRule type="expression" dxfId="277" priority="142">
      <formula>$G$432="✓"</formula>
    </cfRule>
  </conditionalFormatting>
  <conditionalFormatting sqref="D50">
    <cfRule type="expression" dxfId="276" priority="140">
      <formula>$G$432="✓"</formula>
    </cfRule>
  </conditionalFormatting>
  <conditionalFormatting sqref="D58">
    <cfRule type="expression" dxfId="275" priority="141">
      <formula>#REF!="select"</formula>
    </cfRule>
  </conditionalFormatting>
  <conditionalFormatting sqref="G54">
    <cfRule type="expression" dxfId="274" priority="139">
      <formula>$G$432="✓"</formula>
    </cfRule>
  </conditionalFormatting>
  <conditionalFormatting sqref="G52">
    <cfRule type="expression" dxfId="273" priority="138">
      <formula>$G$432="✓"</formula>
    </cfRule>
  </conditionalFormatting>
  <conditionalFormatting sqref="G50">
    <cfRule type="expression" dxfId="272" priority="137">
      <formula>$G$432="✓"</formula>
    </cfRule>
  </conditionalFormatting>
  <conditionalFormatting sqref="G56">
    <cfRule type="expression" dxfId="271" priority="136">
      <formula>$G$432="✓"</formula>
    </cfRule>
  </conditionalFormatting>
  <conditionalFormatting sqref="D72">
    <cfRule type="expression" dxfId="270" priority="135">
      <formula>#REF!="select"</formula>
    </cfRule>
  </conditionalFormatting>
  <conditionalFormatting sqref="B98">
    <cfRule type="expression" dxfId="269" priority="134">
      <formula>$G$432="✓"</formula>
    </cfRule>
  </conditionalFormatting>
  <conditionalFormatting sqref="D102">
    <cfRule type="expression" dxfId="268" priority="133">
      <formula>$G$432="✓"</formula>
    </cfRule>
  </conditionalFormatting>
  <conditionalFormatting sqref="D100">
    <cfRule type="expression" dxfId="267" priority="132">
      <formula>$G$432="✓"</formula>
    </cfRule>
  </conditionalFormatting>
  <conditionalFormatting sqref="D98">
    <cfRule type="expression" dxfId="266" priority="131">
      <formula>$G$432="✓"</formula>
    </cfRule>
  </conditionalFormatting>
  <conditionalFormatting sqref="G102">
    <cfRule type="expression" dxfId="265" priority="130">
      <formula>$G$432="✓"</formula>
    </cfRule>
  </conditionalFormatting>
  <conditionalFormatting sqref="G100">
    <cfRule type="expression" dxfId="264" priority="129">
      <formula>$G$432="✓"</formula>
    </cfRule>
  </conditionalFormatting>
  <conditionalFormatting sqref="G98">
    <cfRule type="expression" dxfId="263" priority="128">
      <formula>$G$432="✓"</formula>
    </cfRule>
  </conditionalFormatting>
  <conditionalFormatting sqref="G104">
    <cfRule type="expression" dxfId="262" priority="127">
      <formula>$G$432="✓"</formula>
    </cfRule>
  </conditionalFormatting>
  <conditionalFormatting sqref="B128">
    <cfRule type="expression" dxfId="261" priority="125">
      <formula>$G$432="✓"</formula>
    </cfRule>
  </conditionalFormatting>
  <conditionalFormatting sqref="B126">
    <cfRule type="expression" dxfId="260" priority="124">
      <formula>$G$432="✓"</formula>
    </cfRule>
  </conditionalFormatting>
  <conditionalFormatting sqref="D128">
    <cfRule type="expression" dxfId="259" priority="122">
      <formula>$G$432="✓"</formula>
    </cfRule>
  </conditionalFormatting>
  <conditionalFormatting sqref="D126">
    <cfRule type="expression" dxfId="258" priority="121">
      <formula>$G$432="✓"</formula>
    </cfRule>
  </conditionalFormatting>
  <conditionalFormatting sqref="D157">
    <cfRule type="expression" dxfId="257" priority="115">
      <formula>$G$432="✓"</formula>
    </cfRule>
  </conditionalFormatting>
  <conditionalFormatting sqref="D151 D149">
    <cfRule type="expression" dxfId="256" priority="116">
      <formula>#REF!="select"</formula>
    </cfRule>
  </conditionalFormatting>
  <conditionalFormatting sqref="D155">
    <cfRule type="expression" dxfId="255" priority="114">
      <formula>$G$432="✓"</formula>
    </cfRule>
  </conditionalFormatting>
  <conditionalFormatting sqref="G159">
    <cfRule type="expression" dxfId="254" priority="113">
      <formula>$G$432="✓"</formula>
    </cfRule>
  </conditionalFormatting>
  <conditionalFormatting sqref="G157">
    <cfRule type="expression" dxfId="253" priority="112">
      <formula>$G$432="✓"</formula>
    </cfRule>
  </conditionalFormatting>
  <conditionalFormatting sqref="G155">
    <cfRule type="expression" dxfId="252" priority="111">
      <formula>$G$432="✓"</formula>
    </cfRule>
  </conditionalFormatting>
  <conditionalFormatting sqref="G161">
    <cfRule type="expression" dxfId="251" priority="110">
      <formula>$G$432="✓"</formula>
    </cfRule>
  </conditionalFormatting>
  <conditionalFormatting sqref="D189">
    <cfRule type="expression" dxfId="250" priority="108">
      <formula>$G$432="✓"</formula>
    </cfRule>
  </conditionalFormatting>
  <conditionalFormatting sqref="D183 D199 D225 D237 D235 D181">
    <cfRule type="expression" dxfId="249" priority="109">
      <formula>#REF!="select"</formula>
    </cfRule>
  </conditionalFormatting>
  <conditionalFormatting sqref="D187">
    <cfRule type="expression" dxfId="248" priority="106">
      <formula>$G$432="✓"</formula>
    </cfRule>
  </conditionalFormatting>
  <conditionalFormatting sqref="D197">
    <cfRule type="expression" dxfId="247" priority="107">
      <formula>#REF!="select"</formula>
    </cfRule>
  </conditionalFormatting>
  <conditionalFormatting sqref="G191">
    <cfRule type="expression" dxfId="246" priority="105">
      <formula>$G$432="✓"</formula>
    </cfRule>
  </conditionalFormatting>
  <conditionalFormatting sqref="G189">
    <cfRule type="expression" dxfId="245" priority="104">
      <formula>$G$432="✓"</formula>
    </cfRule>
  </conditionalFormatting>
  <conditionalFormatting sqref="G187">
    <cfRule type="expression" dxfId="244" priority="103">
      <formula>$G$432="✓"</formula>
    </cfRule>
  </conditionalFormatting>
  <conditionalFormatting sqref="G193">
    <cfRule type="expression" dxfId="243" priority="102">
      <formula>$G$432="✓"</formula>
    </cfRule>
  </conditionalFormatting>
  <conditionalFormatting sqref="D205">
    <cfRule type="expression" dxfId="242" priority="101">
      <formula>$G$432="✓"</formula>
    </cfRule>
  </conditionalFormatting>
  <conditionalFormatting sqref="D203">
    <cfRule type="expression" dxfId="241" priority="99">
      <formula>$G$432="✓"</formula>
    </cfRule>
  </conditionalFormatting>
  <conditionalFormatting sqref="D223">
    <cfRule type="expression" dxfId="240" priority="100">
      <formula>#REF!="select"</formula>
    </cfRule>
  </conditionalFormatting>
  <conditionalFormatting sqref="G207">
    <cfRule type="expression" dxfId="239" priority="98">
      <formula>$G$432="✓"</formula>
    </cfRule>
  </conditionalFormatting>
  <conditionalFormatting sqref="G205">
    <cfRule type="expression" dxfId="238" priority="97">
      <formula>$G$432="✓"</formula>
    </cfRule>
  </conditionalFormatting>
  <conditionalFormatting sqref="G203">
    <cfRule type="expression" dxfId="237" priority="96">
      <formula>$G$432="✓"</formula>
    </cfRule>
  </conditionalFormatting>
  <conditionalFormatting sqref="G209">
    <cfRule type="expression" dxfId="236" priority="95">
      <formula>$G$432="✓"</formula>
    </cfRule>
  </conditionalFormatting>
  <conditionalFormatting sqref="D233">
    <cfRule type="expression" dxfId="235" priority="94">
      <formula>$G$432="✓"</formula>
    </cfRule>
  </conditionalFormatting>
  <conditionalFormatting sqref="D231">
    <cfRule type="expression" dxfId="234" priority="93">
      <formula>$G$432="✓"</formula>
    </cfRule>
  </conditionalFormatting>
  <conditionalFormatting sqref="D229">
    <cfRule type="expression" dxfId="233" priority="92">
      <formula>$G$432="✓"</formula>
    </cfRule>
  </conditionalFormatting>
  <conditionalFormatting sqref="G233">
    <cfRule type="expression" dxfId="232" priority="91">
      <formula>$G$432="✓"</formula>
    </cfRule>
  </conditionalFormatting>
  <conditionalFormatting sqref="G231">
    <cfRule type="expression" dxfId="231" priority="90">
      <formula>$G$432="✓"</formula>
    </cfRule>
  </conditionalFormatting>
  <conditionalFormatting sqref="G229">
    <cfRule type="expression" dxfId="230" priority="89">
      <formula>$G$432="✓"</formula>
    </cfRule>
  </conditionalFormatting>
  <conditionalFormatting sqref="B241">
    <cfRule type="expression" dxfId="229" priority="87">
      <formula>$G$432="✓"</formula>
    </cfRule>
  </conditionalFormatting>
  <conditionalFormatting sqref="D243">
    <cfRule type="expression" dxfId="228" priority="85">
      <formula>$G$432="✓"</formula>
    </cfRule>
  </conditionalFormatting>
  <conditionalFormatting sqref="D241">
    <cfRule type="expression" dxfId="227" priority="84">
      <formula>$G$432="✓"</formula>
    </cfRule>
  </conditionalFormatting>
  <conditionalFormatting sqref="G243">
    <cfRule type="expression" dxfId="226" priority="82">
      <formula>$G$432="✓"</formula>
    </cfRule>
  </conditionalFormatting>
  <conditionalFormatting sqref="G241">
    <cfRule type="expression" dxfId="225" priority="81">
      <formula>$G$432="✓"</formula>
    </cfRule>
  </conditionalFormatting>
  <conditionalFormatting sqref="G245">
    <cfRule type="expression" dxfId="224" priority="80">
      <formula>$G$432="✓"</formula>
    </cfRule>
  </conditionalFormatting>
  <conditionalFormatting sqref="D141">
    <cfRule type="expression" dxfId="223" priority="78">
      <formula>$G$432="✓"</formula>
    </cfRule>
  </conditionalFormatting>
  <conditionalFormatting sqref="D135">
    <cfRule type="expression" dxfId="222" priority="79">
      <formula>#REF!="select"</formula>
    </cfRule>
  </conditionalFormatting>
  <conditionalFormatting sqref="D139">
    <cfRule type="expression" dxfId="221" priority="77">
      <formula>$G$432="✓"</formula>
    </cfRule>
  </conditionalFormatting>
  <conditionalFormatting sqref="G143">
    <cfRule type="expression" dxfId="220" priority="76">
      <formula>$G$432="✓"</formula>
    </cfRule>
  </conditionalFormatting>
  <conditionalFormatting sqref="G141">
    <cfRule type="expression" dxfId="219" priority="75">
      <formula>$G$432="✓"</formula>
    </cfRule>
  </conditionalFormatting>
  <conditionalFormatting sqref="G139">
    <cfRule type="expression" dxfId="218" priority="74">
      <formula>$G$432="✓"</formula>
    </cfRule>
  </conditionalFormatting>
  <conditionalFormatting sqref="G145">
    <cfRule type="expression" dxfId="217" priority="73">
      <formula>$G$432="✓"</formula>
    </cfRule>
  </conditionalFormatting>
  <conditionalFormatting sqref="D258">
    <cfRule type="expression" dxfId="216" priority="72">
      <formula>$G$432="✓"</formula>
    </cfRule>
  </conditionalFormatting>
  <conditionalFormatting sqref="D256">
    <cfRule type="expression" dxfId="215" priority="70">
      <formula>$G$432="✓"</formula>
    </cfRule>
  </conditionalFormatting>
  <conditionalFormatting sqref="D250 D264 D248">
    <cfRule type="expression" dxfId="214" priority="71">
      <formula>#REF!="select"</formula>
    </cfRule>
  </conditionalFormatting>
  <conditionalFormatting sqref="D254">
    <cfRule type="expression" dxfId="213" priority="68">
      <formula>$G$432="✓"</formula>
    </cfRule>
  </conditionalFormatting>
  <conditionalFormatting sqref="D262">
    <cfRule type="expression" dxfId="212" priority="69">
      <formula>#REF!="select"</formula>
    </cfRule>
  </conditionalFormatting>
  <conditionalFormatting sqref="G258">
    <cfRule type="expression" dxfId="211" priority="67">
      <formula>$G$432="✓"</formula>
    </cfRule>
  </conditionalFormatting>
  <conditionalFormatting sqref="G256">
    <cfRule type="expression" dxfId="210" priority="66">
      <formula>$G$432="✓"</formula>
    </cfRule>
  </conditionalFormatting>
  <conditionalFormatting sqref="G254">
    <cfRule type="expression" dxfId="209" priority="65">
      <formula>$G$432="✓"</formula>
    </cfRule>
  </conditionalFormatting>
  <conditionalFormatting sqref="G260">
    <cfRule type="expression" dxfId="208" priority="64">
      <formula>$G$432="✓"</formula>
    </cfRule>
  </conditionalFormatting>
  <conditionalFormatting sqref="D270">
    <cfRule type="expression" dxfId="207" priority="63">
      <formula>$G$432="✓"</formula>
    </cfRule>
  </conditionalFormatting>
  <conditionalFormatting sqref="D268">
    <cfRule type="expression" dxfId="206" priority="61">
      <formula>$G$432="✓"</formula>
    </cfRule>
  </conditionalFormatting>
  <conditionalFormatting sqref="D276">
    <cfRule type="expression" dxfId="205" priority="62">
      <formula>#REF!="select"</formula>
    </cfRule>
  </conditionalFormatting>
  <conditionalFormatting sqref="G272">
    <cfRule type="expression" dxfId="204" priority="60">
      <formula>$G$432="✓"</formula>
    </cfRule>
  </conditionalFormatting>
  <conditionalFormatting sqref="G270">
    <cfRule type="expression" dxfId="203" priority="59">
      <formula>$G$432="✓"</formula>
    </cfRule>
  </conditionalFormatting>
  <conditionalFormatting sqref="G268">
    <cfRule type="expression" dxfId="202" priority="58">
      <formula>$G$432="✓"</formula>
    </cfRule>
  </conditionalFormatting>
  <conditionalFormatting sqref="G274">
    <cfRule type="expression" dxfId="201" priority="57">
      <formula>$G$432="✓"</formula>
    </cfRule>
  </conditionalFormatting>
  <conditionalFormatting sqref="G277">
    <cfRule type="expression" dxfId="200" priority="50">
      <formula>$G$432="✓"</formula>
    </cfRule>
  </conditionalFormatting>
  <conditionalFormatting sqref="D70 D64 D66 D68">
    <cfRule type="expression" dxfId="199" priority="49">
      <formula>#REF!="select"</formula>
    </cfRule>
  </conditionalFormatting>
  <conditionalFormatting sqref="D78 D80:D81">
    <cfRule type="expression" dxfId="198" priority="48">
      <formula>#REF!="select"</formula>
    </cfRule>
  </conditionalFormatting>
  <conditionalFormatting sqref="D118 D112 D114 D116">
    <cfRule type="expression" dxfId="197" priority="47">
      <formula>#REF!="select"</formula>
    </cfRule>
  </conditionalFormatting>
  <conditionalFormatting sqref="D130">
    <cfRule type="expression" dxfId="196" priority="45">
      <formula>$G$432="✓"</formula>
    </cfRule>
  </conditionalFormatting>
  <conditionalFormatting sqref="D131">
    <cfRule type="expression" dxfId="195" priority="46">
      <formula>#REF!="select"</formula>
    </cfRule>
  </conditionalFormatting>
  <conditionalFormatting sqref="D132">
    <cfRule type="expression" dxfId="194" priority="31">
      <formula>#REF!="select"</formula>
    </cfRule>
  </conditionalFormatting>
  <conditionalFormatting sqref="D175">
    <cfRule type="expression" dxfId="193" priority="28">
      <formula>$G$432="✓"</formula>
    </cfRule>
  </conditionalFormatting>
  <conditionalFormatting sqref="D173">
    <cfRule type="expression" dxfId="192" priority="26">
      <formula>$G$432="✓"</formula>
    </cfRule>
  </conditionalFormatting>
  <conditionalFormatting sqref="D167 D165">
    <cfRule type="expression" dxfId="191" priority="27">
      <formula>#REF!="select"</formula>
    </cfRule>
  </conditionalFormatting>
  <conditionalFormatting sqref="D171">
    <cfRule type="expression" dxfId="190" priority="25">
      <formula>$G$432="✓"</formula>
    </cfRule>
  </conditionalFormatting>
  <conditionalFormatting sqref="G175">
    <cfRule type="expression" dxfId="189" priority="24">
      <formula>$G$432="✓"</formula>
    </cfRule>
  </conditionalFormatting>
  <conditionalFormatting sqref="G173">
    <cfRule type="expression" dxfId="188" priority="23">
      <formula>$G$432="✓"</formula>
    </cfRule>
  </conditionalFormatting>
  <conditionalFormatting sqref="G171">
    <cfRule type="expression" dxfId="187" priority="22">
      <formula>$G$432="✓"</formula>
    </cfRule>
  </conditionalFormatting>
  <conditionalFormatting sqref="G177">
    <cfRule type="expression" dxfId="186" priority="21">
      <formula>$G$432="✓"</formula>
    </cfRule>
  </conditionalFormatting>
  <conditionalFormatting sqref="D219">
    <cfRule type="expression" dxfId="185" priority="20">
      <formula>$G$432="✓"</formula>
    </cfRule>
  </conditionalFormatting>
  <conditionalFormatting sqref="D217">
    <cfRule type="expression" dxfId="184" priority="19">
      <formula>$G$432="✓"</formula>
    </cfRule>
  </conditionalFormatting>
  <conditionalFormatting sqref="D215">
    <cfRule type="expression" dxfId="183" priority="18">
      <formula>$G$432="✓"</formula>
    </cfRule>
  </conditionalFormatting>
  <conditionalFormatting sqref="G219">
    <cfRule type="expression" dxfId="182" priority="17">
      <formula>$G$432="✓"</formula>
    </cfRule>
  </conditionalFormatting>
  <conditionalFormatting sqref="G217">
    <cfRule type="expression" dxfId="181" priority="16">
      <formula>$G$432="✓"</formula>
    </cfRule>
  </conditionalFormatting>
  <conditionalFormatting sqref="G215">
    <cfRule type="expression" dxfId="180" priority="15">
      <formula>$G$432="✓"</formula>
    </cfRule>
  </conditionalFormatting>
  <conditionalFormatting sqref="G221">
    <cfRule type="expression" dxfId="179" priority="14">
      <formula>$G$432="✓"</formula>
    </cfRule>
  </conditionalFormatting>
  <conditionalFormatting sqref="D82:D83">
    <cfRule type="expression" dxfId="178" priority="13">
      <formula>#REF!="select"</formula>
    </cfRule>
  </conditionalFormatting>
  <conditionalFormatting sqref="D84 D86:D87">
    <cfRule type="expression" dxfId="177" priority="12">
      <formula>#REF!="select"</formula>
    </cfRule>
  </conditionalFormatting>
  <conditionalFormatting sqref="D88:D89">
    <cfRule type="expression" dxfId="176" priority="11">
      <formula>#REF!="select"</formula>
    </cfRule>
  </conditionalFormatting>
  <conditionalFormatting sqref="D90:D91">
    <cfRule type="expression" dxfId="175" priority="10">
      <formula>#REF!="select"</formula>
    </cfRule>
  </conditionalFormatting>
  <conditionalFormatting sqref="D163">
    <cfRule type="expression" dxfId="174" priority="9">
      <formula>$G$432="✓"</formula>
    </cfRule>
  </conditionalFormatting>
  <conditionalFormatting sqref="G163">
    <cfRule type="expression" dxfId="173" priority="8">
      <formula>$G$432="✓"</formula>
    </cfRule>
  </conditionalFormatting>
  <conditionalFormatting sqref="D195">
    <cfRule type="expression" dxfId="172" priority="7">
      <formula>$G$432="✓"</formula>
    </cfRule>
  </conditionalFormatting>
  <conditionalFormatting sqref="G195">
    <cfRule type="expression" dxfId="171" priority="6">
      <formula>$G$432="✓"</formula>
    </cfRule>
  </conditionalFormatting>
  <conditionalFormatting sqref="G126">
    <cfRule type="expression" dxfId="170" priority="5">
      <formula>$G$432="✓"</formula>
    </cfRule>
  </conditionalFormatting>
  <conditionalFormatting sqref="G128">
    <cfRule type="expression" dxfId="169" priority="2">
      <formula>$G$432="✓"</formula>
    </cfRule>
  </conditionalFormatting>
  <conditionalFormatting sqref="G130">
    <cfRule type="expression" dxfId="168" priority="1">
      <formula>$G$432="✓"</formula>
    </cfRule>
  </conditionalFormatting>
  <dataValidations count="1">
    <dataValidation type="list" allowBlank="1" showInputMessage="1" showErrorMessage="1" prompt="To select this option as answer, choose ✓ from the drop-down list." sqref="G250 G248 G276 G264 G262 G246 G147 G81 G108 G74 G46 G58 G105:G106 G44 G72 G27 G60 G94 G122 G41:G42 G167 G151 G149 G165 G135 G225 G183 G197 G181 G235 G223 G199 G237 G83 G120 G87 G91 G89 G129 G131:G133 G179">
      <formula1>IF(ISBLANK($G$432),selection_allowed,selection_not_allowed)</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prompt="To select this option as answer, choose ✓ from the drop-down list. Unselect the other options if ✓ is not available.">
          <x14:formula1>
            <xm:f>IF(AND(ISBLANK($G33),ISBLANK($G35),ISBLANK($G39)),dropdownlist!$A$3:$A$4,dropdownlist!$B$3)</xm:f>
          </x14:formula1>
          <xm:sqref>G37 G207 G54 G102 G143 G272</xm:sqref>
        </x14:dataValidation>
        <x14:dataValidation type="list" allowBlank="1" showInputMessage="1" showErrorMessage="1" prompt="To select this option as answer, choose ✓ from the drop-down list. Unselect the other options if ✓ is not available.">
          <x14:formula1>
            <xm:f>IF(AND(ISBLANK($G33),ISBLANK($G37),ISBLANK($G39)),dropdownlist!$A$3:$A$4,dropdownlist!$B$3)</xm:f>
          </x14:formula1>
          <xm:sqref>G35 G205 G52 G100 G270 G141</xm:sqref>
        </x14:dataValidation>
        <x14:dataValidation type="list" allowBlank="1" showInputMessage="1" showErrorMessage="1" prompt="To select this option as answer, choose ✓ from the drop-down list. Unselect the other options if ✓ is not available.">
          <x14:formula1>
            <xm:f>IF(AND(ISBLANK($G35),ISBLANK($G37),ISBLANK($G39)),dropdownlist!$A$3:$A$4,dropdownlist!$B$3)</xm:f>
          </x14:formula1>
          <xm:sqref>G203 G139 G50 G98 G268 G33</xm:sqref>
        </x14:dataValidation>
        <x14:dataValidation type="list" allowBlank="1" showInputMessage="1" showErrorMessage="1" prompt="To select this option as answer, choose ✓ from the drop-down list. Unselect the other options if ✓ is not available.">
          <x14:formula1>
            <xm:f>IF(AND(ISBLANK($G19),ISBLANK($G21),ISBLANK($G23)),dropdownlist!$A$3:$A$4,dropdownlist!$B$3)</xm:f>
          </x14:formula1>
          <xm:sqref>G260 G25 G56 G104 G177 G161 G193 G221 G145 G209 G274 G39</xm:sqref>
        </x14:dataValidation>
        <x14:dataValidation type="list" allowBlank="1" showInputMessage="1" showErrorMessage="1" prompt="To select this option as answer, choose ✓ from the drop-down list.">
          <x14:formula1>
            <xm:f>dropdownlist!$A$3:$A$4</xm:f>
          </x14:formula1>
          <xm:sqref>G90 G64 G68 G66 G118 G78 G82 G80 G84 G86 G88 G112 G114 G116 G70</xm:sqref>
        </x14:dataValidation>
        <x14:dataValidation type="list" allowBlank="1" showInputMessage="1" showErrorMessage="1" prompt="To select this option as answer, choose ✓ from the drop-down list. Unselect the other options if ✓ is not available.">
          <x14:formula1>
            <xm:f>IF(AND(ISBLANK($G229),ISBLANK($G231),ISBLANK(#REF!)),dropdownlist!$A$3:$A$4,dropdownlist!$B$3)</xm:f>
          </x14:formula1>
          <xm:sqref>G233 G245</xm:sqref>
        </x14:dataValidation>
        <x14:dataValidation type="list" allowBlank="1" showInputMessage="1" showErrorMessage="1" prompt="To select this option as answer, choose ✓ from the drop-down list. Unselect the other options if ✓ is not available.">
          <x14:formula1>
            <xm:f>IF(AND(ISBLANK($G19),ISBLANK($G23)),dropdownlist!$A$3:$A$4,dropdownlist!$B$3)</xm:f>
          </x14:formula1>
          <xm:sqref>G231 G256 G21 G128 G173 G217</xm:sqref>
        </x14:dataValidation>
        <x14:dataValidation type="list" allowBlank="1" showInputMessage="1" showErrorMessage="1" prompt="To select this option as answer, choose ✓ from the drop-down list. Unselect the other options if ✓ is not available.">
          <x14:formula1>
            <xm:f>IF(AND(ISBLANK($G21),ISBLANK($G23)),dropdownlist!$A$3:$A$4,dropdownlist!$B$3)</xm:f>
          </x14:formula1>
          <xm:sqref>G229 G254 G19 G126 G171 G215</xm:sqref>
        </x14:dataValidation>
        <x14:dataValidation type="list" allowBlank="1" showInputMessage="1" showErrorMessage="1" prompt="To select this option as answer, choose ✓ from the drop-down list. Unselect the other options if ✓ is not available.">
          <x14:formula1>
            <xm:f>IF(ISBLANK($G241),dropdownlist!$A$3:$A$4,dropdownlist!$B$3)</xm:f>
          </x14:formula1>
          <xm:sqref>G243</xm:sqref>
        </x14:dataValidation>
        <x14:dataValidation type="list" allowBlank="1" showInputMessage="1" showErrorMessage="1" prompt="To select this option as answer, choose ✓ from the drop-down list. Unselect the other options if ✓ is not available.">
          <x14:formula1>
            <xm:f>IF(ISBLANK($G243),dropdownlist!$A$3:$A$4,dropdownlist!$B$3)</xm:f>
          </x14:formula1>
          <xm:sqref>G241</xm:sqref>
        </x14:dataValidation>
        <x14:dataValidation type="list" allowBlank="1" showInputMessage="1" showErrorMessage="1" prompt="To select this option as answer, choose ✓ from the drop-down list. Unselect the other options if ✓ is not available.">
          <x14:formula1>
            <xm:f>IF(AND(ISBLANK(#REF!),ISBLANK(#REF!),ISBLANK(#REF!)),dropdownlist!$A$3:$A$4,dropdownlist!$B$3)</xm:f>
          </x14:formula1>
          <xm:sqref>G277</xm:sqref>
        </x14:dataValidation>
        <x14:dataValidation type="list" allowBlank="1" showInputMessage="1" showErrorMessage="1" prompt="To select this option as answer, choose ✓ from the drop-down list. Unselect the other options if ✓ is not available.">
          <x14:formula1>
            <xm:f>IF(AND(ISBLANK($G19),ISBLANK($G21)),dropdownlist!$A$3:$A$4,dropdownlist!$B$3)</xm:f>
          </x14:formula1>
          <xm:sqref>G130 G175 G219 G258 G23</xm:sqref>
        </x14:dataValidation>
        <x14:dataValidation type="list" allowBlank="1" showInputMessage="1" showErrorMessage="1" prompt="To select this option as answer, choose ✓ from the drop-down list. Unselect the other options if ✓ is not available.">
          <x14:formula1>
            <xm:f>IF(AND(ISBLANK($G157),ISBLANK($G159),ISBLANK($G163)),dropdownlist!$A$3:$A$4,dropdownlist!$B$3)</xm:f>
          </x14:formula1>
          <xm:sqref>G155 G187</xm:sqref>
        </x14:dataValidation>
        <x14:dataValidation type="list" allowBlank="1" showInputMessage="1" showErrorMessage="1" prompt="To select this option as answer, choose ✓ from the drop-down list. Unselect the other options if ✓ is not available.">
          <x14:formula1>
            <xm:f>IF(AND(ISBLANK($G155),ISBLANK($G159),ISBLANK($G163)),dropdownlist!$A$3:$A$4,dropdownlist!$B$3)</xm:f>
          </x14:formula1>
          <xm:sqref>G157 G189</xm:sqref>
        </x14:dataValidation>
        <x14:dataValidation type="list" allowBlank="1" showInputMessage="1" showErrorMessage="1" prompt="To select this option as answer, choose ✓ from the drop-down list. Unselect the other options if ✓ is not available.">
          <x14:formula1>
            <xm:f>IF(AND(ISBLANK($G155),ISBLANK($G157),ISBLANK($G163)),dropdownlist!$A$3:$A$4,dropdownlist!$B$3)</xm:f>
          </x14:formula1>
          <xm:sqref>G159 G191</xm:sqref>
        </x14:dataValidation>
        <x14:dataValidation type="list" allowBlank="1" showInputMessage="1" showErrorMessage="1" prompt="To select this option as answer, choose ✓ from the drop-down list. Unselect the other options if ✓ is not available.">
          <x14:formula1>
            <xm:f>IF(AND(ISBLANK($G159),ISBLANK($G155),ISBLANK($G157)),dropdownlist!$A$3:$A$4,dropdownlist!$B$3)</xm:f>
          </x14:formula1>
          <xm:sqref>G163 G195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0"/>
  <sheetViews>
    <sheetView showRowColHeaders="0" zoomScale="90" zoomScaleNormal="85" workbookViewId="0">
      <selection activeCell="B1" sqref="B1"/>
    </sheetView>
  </sheetViews>
  <sheetFormatPr defaultRowHeight="14.5" x14ac:dyDescent="0.35"/>
  <cols>
    <col min="1" max="1" width="4.26953125" style="14" customWidth="1"/>
    <col min="2" max="2" width="40.7265625" style="14" customWidth="1"/>
    <col min="3" max="3" width="1.81640625" style="14" customWidth="1"/>
    <col min="4" max="4" width="12.81640625" style="14" customWidth="1"/>
    <col min="5" max="5" width="1.453125" style="14" customWidth="1"/>
    <col min="6" max="6" width="12.81640625" style="14" customWidth="1"/>
    <col min="7" max="7" width="1.453125" style="14" customWidth="1"/>
    <col min="8" max="8" width="14.26953125" style="14" customWidth="1"/>
    <col min="9" max="9" width="1.453125" style="14" customWidth="1"/>
    <col min="10" max="10" width="55.6328125" style="14" customWidth="1"/>
    <col min="11" max="16384" width="8.7265625" style="14"/>
  </cols>
  <sheetData>
    <row r="1" spans="1:16" ht="18.5" x14ac:dyDescent="0.35">
      <c r="A1" s="18"/>
      <c r="B1" s="20" t="s">
        <v>295</v>
      </c>
      <c r="C1" s="20"/>
      <c r="D1" s="20"/>
      <c r="E1" s="20"/>
      <c r="F1" s="20"/>
      <c r="G1" s="20"/>
      <c r="H1" s="20"/>
      <c r="I1" s="20"/>
      <c r="J1" s="20"/>
      <c r="K1" s="20"/>
      <c r="L1" s="20"/>
      <c r="M1" s="20"/>
      <c r="N1" s="20"/>
      <c r="O1" s="20"/>
      <c r="P1" s="18"/>
    </row>
    <row r="3" spans="1:16" x14ac:dyDescent="0.35">
      <c r="B3" s="153" t="s">
        <v>221</v>
      </c>
      <c r="C3" s="2"/>
      <c r="D3" s="327">
        <f>Registration!F5</f>
        <v>0</v>
      </c>
      <c r="E3" s="328"/>
      <c r="F3" s="328"/>
      <c r="G3" s="328"/>
      <c r="H3" s="328"/>
      <c r="I3" s="328"/>
      <c r="J3" s="329"/>
    </row>
    <row r="4" spans="1:16" ht="6" customHeight="1" x14ac:dyDescent="0.35">
      <c r="B4" s="2"/>
      <c r="C4" s="3"/>
      <c r="D4" s="269"/>
      <c r="E4" s="269"/>
      <c r="F4" s="269"/>
      <c r="G4" s="269"/>
      <c r="H4" s="269"/>
      <c r="I4" s="270"/>
      <c r="J4" s="270"/>
    </row>
    <row r="5" spans="1:16" x14ac:dyDescent="0.35">
      <c r="B5" s="153" t="s">
        <v>309</v>
      </c>
      <c r="C5" s="2"/>
      <c r="D5" s="330" t="str">
        <f>IF(Registration!F30="","-",Registration!F30)</f>
        <v>-</v>
      </c>
      <c r="E5" s="331"/>
      <c r="F5" s="331"/>
      <c r="G5" s="331"/>
      <c r="H5" s="331"/>
      <c r="I5" s="331"/>
      <c r="J5" s="332"/>
    </row>
    <row r="6" spans="1:16" ht="6" customHeight="1" x14ac:dyDescent="0.35">
      <c r="B6" s="2"/>
      <c r="C6" s="3"/>
      <c r="D6" s="269"/>
      <c r="E6" s="269"/>
      <c r="F6" s="269"/>
      <c r="G6" s="269"/>
      <c r="H6" s="269"/>
      <c r="I6" s="270"/>
      <c r="J6" s="270"/>
    </row>
    <row r="7" spans="1:16" x14ac:dyDescent="0.35">
      <c r="B7" s="153" t="s">
        <v>222</v>
      </c>
      <c r="C7" s="3"/>
      <c r="D7" s="327" t="str">
        <f>IF(Registration!F7="","",Registration!F7)</f>
        <v/>
      </c>
      <c r="E7" s="328"/>
      <c r="F7" s="328"/>
      <c r="G7" s="328"/>
      <c r="H7" s="328"/>
      <c r="I7" s="328"/>
      <c r="J7" s="329"/>
    </row>
    <row r="8" spans="1:16" ht="6" customHeight="1" x14ac:dyDescent="0.35">
      <c r="B8" s="2"/>
      <c r="C8" s="3"/>
      <c r="D8" s="269"/>
      <c r="E8" s="269"/>
      <c r="F8" s="269"/>
      <c r="G8" s="269"/>
      <c r="H8" s="269"/>
      <c r="I8" s="270"/>
      <c r="J8" s="270"/>
    </row>
    <row r="9" spans="1:16" x14ac:dyDescent="0.35">
      <c r="B9" s="153" t="s">
        <v>223</v>
      </c>
      <c r="C9" s="3"/>
      <c r="D9" s="327" t="str">
        <f>IF(Registration!F9="","",Registration!F9)</f>
        <v/>
      </c>
      <c r="E9" s="328"/>
      <c r="F9" s="328"/>
      <c r="G9" s="328"/>
      <c r="H9" s="328"/>
      <c r="I9" s="328"/>
      <c r="J9" s="329"/>
      <c r="K9" s="66"/>
      <c r="L9" s="66"/>
      <c r="M9" s="66"/>
      <c r="N9" s="66"/>
      <c r="O9" s="66"/>
      <c r="P9" s="66"/>
    </row>
    <row r="10" spans="1:16" ht="6" customHeight="1" x14ac:dyDescent="0.35">
      <c r="B10" s="5"/>
      <c r="C10" s="3"/>
      <c r="D10" s="271"/>
      <c r="E10" s="271"/>
      <c r="F10" s="271"/>
      <c r="G10" s="271"/>
      <c r="H10" s="271"/>
      <c r="I10" s="272"/>
      <c r="J10" s="270"/>
      <c r="K10" s="66"/>
      <c r="L10" s="66"/>
      <c r="M10" s="66"/>
      <c r="N10" s="66"/>
      <c r="O10" s="66"/>
      <c r="P10" s="66"/>
    </row>
    <row r="11" spans="1:16" x14ac:dyDescent="0.35">
      <c r="B11" s="153" t="s">
        <v>224</v>
      </c>
      <c r="C11" s="3"/>
      <c r="D11" s="327" t="str">
        <f>IF(Registration!F11="","",Registration!F11)</f>
        <v/>
      </c>
      <c r="E11" s="328"/>
      <c r="F11" s="328"/>
      <c r="G11" s="328"/>
      <c r="H11" s="328"/>
      <c r="I11" s="328"/>
      <c r="J11" s="329"/>
      <c r="K11" s="66"/>
      <c r="L11" s="66"/>
      <c r="M11" s="66"/>
      <c r="N11" s="66"/>
      <c r="O11" s="66"/>
      <c r="P11" s="66"/>
    </row>
    <row r="12" spans="1:16" ht="6" customHeight="1" x14ac:dyDescent="0.35">
      <c r="B12" s="2"/>
      <c r="C12" s="3"/>
      <c r="D12" s="269"/>
      <c r="E12" s="269"/>
      <c r="F12" s="269"/>
      <c r="G12" s="269"/>
      <c r="H12" s="269"/>
      <c r="I12" s="270"/>
      <c r="J12" s="270"/>
    </row>
    <row r="13" spans="1:16" x14ac:dyDescent="0.35">
      <c r="B13" s="153" t="s">
        <v>228</v>
      </c>
      <c r="C13" s="3"/>
      <c r="D13" s="327" t="str">
        <f>IF(Registration!F13="","",Registration!F13)</f>
        <v/>
      </c>
      <c r="E13" s="328"/>
      <c r="F13" s="328"/>
      <c r="G13" s="328"/>
      <c r="H13" s="328"/>
      <c r="I13" s="328"/>
      <c r="J13" s="329"/>
      <c r="K13" s="66"/>
      <c r="L13" s="66"/>
      <c r="M13" s="66"/>
      <c r="N13" s="66"/>
      <c r="O13" s="66"/>
      <c r="P13" s="66"/>
    </row>
    <row r="14" spans="1:16" x14ac:dyDescent="0.35">
      <c r="B14" s="2"/>
      <c r="C14" s="154"/>
      <c r="D14" s="155"/>
      <c r="E14" s="268"/>
      <c r="F14" s="268"/>
      <c r="G14" s="268"/>
      <c r="H14" s="157"/>
      <c r="K14" s="66"/>
      <c r="L14" s="66"/>
      <c r="M14" s="66"/>
      <c r="N14" s="66"/>
      <c r="O14" s="66"/>
      <c r="P14" s="66"/>
    </row>
    <row r="15" spans="1:16" ht="29" x14ac:dyDescent="0.35">
      <c r="B15" s="158"/>
      <c r="C15" s="66"/>
      <c r="D15" s="159" t="s">
        <v>193</v>
      </c>
      <c r="E15" s="160"/>
      <c r="F15" s="159" t="s">
        <v>225</v>
      </c>
      <c r="G15" s="160"/>
      <c r="H15" s="159" t="s">
        <v>177</v>
      </c>
      <c r="I15" s="161"/>
      <c r="J15" s="231" t="s">
        <v>226</v>
      </c>
      <c r="K15" s="235"/>
      <c r="L15" s="236"/>
      <c r="M15" s="236"/>
      <c r="N15" s="236"/>
      <c r="O15" s="237"/>
      <c r="P15" s="5"/>
    </row>
    <row r="16" spans="1:16" x14ac:dyDescent="0.35">
      <c r="B16" s="162"/>
      <c r="C16" s="66"/>
      <c r="D16" s="12"/>
      <c r="E16" s="66"/>
      <c r="F16" s="12"/>
      <c r="G16" s="66"/>
      <c r="H16" s="12"/>
      <c r="J16" s="222"/>
      <c r="K16" s="233"/>
      <c r="L16" s="219"/>
      <c r="M16" s="219"/>
      <c r="N16" s="219"/>
      <c r="O16" s="234"/>
      <c r="P16" s="12"/>
    </row>
    <row r="17" spans="2:16" ht="50" customHeight="1" x14ac:dyDescent="0.35">
      <c r="B17" s="172" t="s">
        <v>0</v>
      </c>
      <c r="C17" s="66"/>
      <c r="D17" s="164">
        <f>'Parameters Dashboard'!I6</f>
        <v>20</v>
      </c>
      <c r="E17" s="165"/>
      <c r="F17" s="166">
        <f>'Calculation Dashboard'!P8</f>
        <v>0</v>
      </c>
      <c r="G17" s="92"/>
      <c r="H17" s="167">
        <f>F17/D17</f>
        <v>0</v>
      </c>
      <c r="I17" s="66"/>
      <c r="J17" s="238" t="str">
        <f>IF(H17&gt;='Parameters Dashboard'!H47,'Parameters Dashboard'!J47,IF(H17&gt;='Parameters Dashboard'!H48,'Parameters Dashboard'!J48,IF(H17&gt;='Parameters Dashboard'!H49,'Parameters Dashboard'!J49,IF(H17&gt;'Parameters Dashboard'!H50,'Parameters Dashboard'!J50,"Key area currenlty not addressed"))))</f>
        <v>Key area currenlty not addressed</v>
      </c>
      <c r="K17" s="66"/>
      <c r="L17" s="66"/>
      <c r="M17" s="66"/>
      <c r="N17" s="66"/>
      <c r="O17" s="163"/>
      <c r="P17" s="66"/>
    </row>
    <row r="18" spans="2:16" ht="4" customHeight="1" x14ac:dyDescent="0.45">
      <c r="B18" s="173"/>
      <c r="C18" s="66"/>
      <c r="D18" s="165"/>
      <c r="E18" s="165"/>
      <c r="F18" s="165"/>
      <c r="G18" s="92"/>
      <c r="H18" s="92"/>
      <c r="I18" s="168"/>
      <c r="J18" s="232"/>
      <c r="K18" s="168"/>
      <c r="L18" s="66"/>
      <c r="M18" s="66"/>
      <c r="N18" s="66"/>
      <c r="O18" s="163"/>
    </row>
    <row r="19" spans="2:16" ht="50" customHeight="1" x14ac:dyDescent="0.35">
      <c r="B19" s="174" t="s">
        <v>2</v>
      </c>
      <c r="C19" s="66"/>
      <c r="D19" s="164">
        <f>'Parameters Dashboard'!I7</f>
        <v>35</v>
      </c>
      <c r="E19" s="165"/>
      <c r="F19" s="166">
        <f>'Calculation Dashboard'!P16</f>
        <v>0</v>
      </c>
      <c r="G19" s="92"/>
      <c r="H19" s="167">
        <f>F19/D19</f>
        <v>0</v>
      </c>
      <c r="I19" s="66"/>
      <c r="J19" s="238" t="str">
        <f>IF(H19&gt;='Parameters Dashboard'!H47,'Parameters Dashboard'!J47,IF(H19&gt;='Parameters Dashboard'!H48,'Parameters Dashboard'!J48,IF(H19&gt;='Parameters Dashboard'!H49,'Parameters Dashboard'!J49,IF(H19&gt;'Parameters Dashboard'!H50,'Parameters Dashboard'!J50,"Key area currenlty not addressed"))))</f>
        <v>Key area currenlty not addressed</v>
      </c>
      <c r="K19" s="66"/>
      <c r="L19" s="66"/>
      <c r="M19" s="66"/>
      <c r="N19" s="66"/>
      <c r="O19" s="163"/>
    </row>
    <row r="20" spans="2:16" ht="4" customHeight="1" x14ac:dyDescent="0.45">
      <c r="B20" s="173"/>
      <c r="C20" s="66"/>
      <c r="D20" s="165"/>
      <c r="E20" s="165"/>
      <c r="F20" s="165"/>
      <c r="G20" s="92"/>
      <c r="H20" s="92"/>
      <c r="I20" s="168"/>
      <c r="J20" s="232"/>
      <c r="K20" s="168"/>
      <c r="L20" s="66"/>
      <c r="M20" s="66"/>
      <c r="N20" s="66"/>
      <c r="O20" s="163"/>
    </row>
    <row r="21" spans="2:16" ht="50" customHeight="1" x14ac:dyDescent="0.35">
      <c r="B21" s="175" t="s">
        <v>3</v>
      </c>
      <c r="C21" s="66"/>
      <c r="D21" s="164">
        <f>'Parameters Dashboard'!I8</f>
        <v>5</v>
      </c>
      <c r="E21" s="165"/>
      <c r="F21" s="166">
        <f>'Calculation Dashboard'!P18</f>
        <v>0</v>
      </c>
      <c r="G21" s="92"/>
      <c r="H21" s="167">
        <f>F21/D21</f>
        <v>0</v>
      </c>
      <c r="I21" s="66"/>
      <c r="J21" s="238" t="str">
        <f>IF(H21&gt;='Parameters Dashboard'!H47,'Parameters Dashboard'!J47,IF(H21&gt;='Parameters Dashboard'!H48,'Parameters Dashboard'!J48,IF(H21&gt;='Parameters Dashboard'!H49,'Parameters Dashboard'!J49,IF(H21&gt;'Parameters Dashboard'!H50,'Parameters Dashboard'!J50,"Key area currenlty not addressed"))))</f>
        <v>Key area currenlty not addressed</v>
      </c>
      <c r="K21" s="66"/>
      <c r="L21" s="66"/>
      <c r="M21" s="66"/>
      <c r="N21" s="66"/>
      <c r="O21" s="163"/>
    </row>
    <row r="22" spans="2:16" ht="4.5" customHeight="1" x14ac:dyDescent="0.35">
      <c r="B22" s="176"/>
      <c r="C22" s="66"/>
      <c r="D22" s="165"/>
      <c r="E22" s="165"/>
      <c r="F22" s="165"/>
      <c r="G22" s="92"/>
      <c r="H22" s="92"/>
      <c r="I22" s="168"/>
      <c r="J22" s="232"/>
      <c r="K22" s="168"/>
      <c r="L22" s="66"/>
      <c r="M22" s="66"/>
      <c r="N22" s="66"/>
      <c r="O22" s="163"/>
    </row>
    <row r="23" spans="2:16" ht="50" customHeight="1" x14ac:dyDescent="0.35">
      <c r="B23" s="177" t="s">
        <v>4</v>
      </c>
      <c r="C23" s="66"/>
      <c r="D23" s="164">
        <f>'Parameters Dashboard'!I9</f>
        <v>27</v>
      </c>
      <c r="E23" s="165"/>
      <c r="F23" s="166">
        <f>'Calculation Dashboard'!P23</f>
        <v>0</v>
      </c>
      <c r="G23" s="92"/>
      <c r="H23" s="167">
        <f>F23/D23</f>
        <v>0</v>
      </c>
      <c r="I23" s="66"/>
      <c r="J23" s="238" t="str">
        <f>IF(H23&gt;='Parameters Dashboard'!H47,'Parameters Dashboard'!J47,IF(H23&gt;='Parameters Dashboard'!H48,'Parameters Dashboard'!J48,IF(H23&gt;='Parameters Dashboard'!H49,'Parameters Dashboard'!J49,IF(H23&gt;'Parameters Dashboard'!H50,'Parameters Dashboard'!J50,"Key area currenlty not addressed"))))</f>
        <v>Key area currenlty not addressed</v>
      </c>
      <c r="K23" s="66"/>
      <c r="L23" s="66"/>
      <c r="M23" s="66"/>
      <c r="N23" s="66"/>
      <c r="O23" s="163"/>
    </row>
    <row r="24" spans="2:16" ht="4.5" customHeight="1" x14ac:dyDescent="0.35">
      <c r="B24" s="178"/>
      <c r="C24" s="66"/>
      <c r="D24" s="92"/>
      <c r="E24" s="92"/>
      <c r="F24" s="92"/>
      <c r="G24" s="92"/>
      <c r="H24" s="92"/>
      <c r="I24" s="168"/>
      <c r="J24" s="222"/>
      <c r="K24" s="168"/>
      <c r="L24" s="66"/>
      <c r="M24" s="66"/>
      <c r="N24" s="66"/>
      <c r="O24" s="163"/>
    </row>
    <row r="25" spans="2:16" ht="50" customHeight="1" x14ac:dyDescent="0.35">
      <c r="B25" s="177" t="s">
        <v>176</v>
      </c>
      <c r="C25" s="66"/>
      <c r="D25" s="164">
        <f>'Parameters Dashboard'!I10</f>
        <v>13</v>
      </c>
      <c r="E25" s="165"/>
      <c r="F25" s="166">
        <f>'Calculation Dashboard'!P26</f>
        <v>0</v>
      </c>
      <c r="G25" s="92"/>
      <c r="H25" s="167">
        <f>F25/D25</f>
        <v>0</v>
      </c>
      <c r="I25" s="66"/>
      <c r="J25" s="238" t="str">
        <f>IF(H25&gt;='Parameters Dashboard'!H47,'Parameters Dashboard'!J47,IF(H25&gt;='Parameters Dashboard'!H48,'Parameters Dashboard'!J48,IF(H25&gt;='Parameters Dashboard'!H49,'Parameters Dashboard'!J49,IF(H25&gt;'Parameters Dashboard'!H50,'Parameters Dashboard'!J50,"Key area currenlty not addressed"))))</f>
        <v>Key area currenlty not addressed</v>
      </c>
      <c r="K25" s="66"/>
      <c r="L25" s="66"/>
      <c r="M25" s="66"/>
      <c r="N25" s="66"/>
      <c r="O25" s="163"/>
    </row>
    <row r="26" spans="2:16" x14ac:dyDescent="0.35">
      <c r="B26" s="169"/>
      <c r="C26" s="66"/>
      <c r="D26" s="92"/>
      <c r="E26" s="92"/>
      <c r="F26" s="92"/>
      <c r="G26" s="92"/>
      <c r="H26" s="92"/>
      <c r="I26" s="66"/>
      <c r="J26" s="222"/>
      <c r="K26" s="168"/>
      <c r="L26" s="66"/>
      <c r="M26" s="66"/>
      <c r="N26" s="66"/>
      <c r="O26" s="163"/>
    </row>
    <row r="27" spans="2:16" ht="15.5" x14ac:dyDescent="0.35">
      <c r="B27" s="239" t="s">
        <v>227</v>
      </c>
      <c r="C27" s="240"/>
      <c r="D27" s="325">
        <f>SUM(F17:F25)/100</f>
        <v>0</v>
      </c>
      <c r="E27" s="325"/>
      <c r="F27" s="325"/>
      <c r="G27" s="325"/>
      <c r="H27" s="325"/>
      <c r="I27" s="240"/>
      <c r="J27" s="333" t="s">
        <v>310</v>
      </c>
      <c r="K27" s="240"/>
      <c r="L27" s="240"/>
      <c r="M27" s="240"/>
      <c r="N27" s="240"/>
      <c r="O27" s="242"/>
    </row>
    <row r="28" spans="2:16" x14ac:dyDescent="0.35">
      <c r="B28" s="162"/>
      <c r="C28" s="66"/>
      <c r="D28" s="66"/>
      <c r="E28" s="66"/>
      <c r="F28" s="66"/>
      <c r="G28" s="66"/>
      <c r="H28" s="66"/>
      <c r="I28" s="66"/>
      <c r="J28" s="334"/>
      <c r="K28" s="66"/>
      <c r="L28" s="66"/>
      <c r="M28" s="66"/>
      <c r="N28" s="66"/>
      <c r="O28" s="163"/>
    </row>
    <row r="29" spans="2:16" ht="49" customHeight="1" x14ac:dyDescent="0.35">
      <c r="B29" s="326" t="str">
        <f>IF($D$27&gt;='Parameters Dashboard'!$H$47,'Parameters Dashboard'!$I$47,IF($D$27&gt;='Parameters Dashboard'!$H$48,'Parameters Dashboard'!I48,IF($D$27&gt;='Parameters Dashboard'!H49,'Parameters Dashboard'!I49,IF($D$27&gt;'Parameters Dashboard'!H50,'Parameters Dashboard'!I50,"Reusability Assessment to be started"))))</f>
        <v>Reusability Assessment to be started</v>
      </c>
      <c r="C29" s="326"/>
      <c r="D29" s="326"/>
      <c r="E29" s="326"/>
      <c r="F29" s="326"/>
      <c r="G29" s="326"/>
      <c r="H29" s="326"/>
      <c r="I29" s="66"/>
      <c r="J29" s="335"/>
      <c r="K29" s="66"/>
      <c r="L29" s="66"/>
      <c r="M29" s="66"/>
      <c r="N29" s="66"/>
      <c r="O29" s="163"/>
      <c r="P29" s="66"/>
    </row>
    <row r="30" spans="2:16" x14ac:dyDescent="0.35">
      <c r="B30" s="243"/>
      <c r="C30" s="170"/>
      <c r="D30" s="170"/>
      <c r="E30" s="170"/>
      <c r="F30" s="170"/>
      <c r="G30" s="170"/>
      <c r="H30" s="170"/>
      <c r="I30" s="170"/>
      <c r="J30" s="170"/>
      <c r="K30" s="170"/>
      <c r="L30" s="170"/>
      <c r="M30" s="170"/>
      <c r="N30" s="170"/>
      <c r="O30" s="171"/>
    </row>
  </sheetData>
  <sheetProtection algorithmName="SHA-512" hashValue="pdzTjcIrFQjzwAT/L6Qo5aB1IFYxgA8yqO0oaUK4jdK8kbyZDlNeCs6kJNQDlDkOMH8YWcoSAC84al4b+4fC6Q==" saltValue="bwc1tDVsu6LXwYXibfJuaA==" spinCount="100000" sheet="1" objects="1" scenarios="1"/>
  <mergeCells count="9">
    <mergeCell ref="D27:H27"/>
    <mergeCell ref="B29:H29"/>
    <mergeCell ref="D3:J3"/>
    <mergeCell ref="D7:J7"/>
    <mergeCell ref="D9:J9"/>
    <mergeCell ref="D11:J11"/>
    <mergeCell ref="D13:J13"/>
    <mergeCell ref="D5:J5"/>
    <mergeCell ref="J27:J29"/>
  </mergeCells>
  <conditionalFormatting sqref="D17 F17 H17">
    <cfRule type="expression" dxfId="167" priority="86">
      <formula>$D$17=0</formula>
    </cfRule>
  </conditionalFormatting>
  <conditionalFormatting sqref="D19 F19 H19">
    <cfRule type="expression" dxfId="166" priority="87">
      <formula>$D$19=0</formula>
    </cfRule>
  </conditionalFormatting>
  <conditionalFormatting sqref="D21 F21 H21">
    <cfRule type="expression" dxfId="165" priority="88">
      <formula>$D$21=0</formula>
    </cfRule>
  </conditionalFormatting>
  <conditionalFormatting sqref="D23 F23 F25">
    <cfRule type="expression" dxfId="164" priority="89">
      <formula>$D$23=0</formula>
    </cfRule>
  </conditionalFormatting>
  <conditionalFormatting sqref="C3 B14">
    <cfRule type="expression" dxfId="163" priority="104">
      <formula>$F$188="unselect"</formula>
    </cfRule>
    <cfRule type="expression" dxfId="162" priority="105">
      <formula>AND($F$188="select",$F$190="select")</formula>
    </cfRule>
    <cfRule type="expression" dxfId="161" priority="106">
      <formula>$F$188="select"</formula>
    </cfRule>
  </conditionalFormatting>
  <conditionalFormatting sqref="B3">
    <cfRule type="expression" dxfId="160" priority="101">
      <formula>$F$188="unselect"</formula>
    </cfRule>
    <cfRule type="expression" dxfId="159" priority="102">
      <formula>AND($F$188="select",$F$190="select")</formula>
    </cfRule>
    <cfRule type="expression" dxfId="158" priority="103">
      <formula>$F$188="select"</formula>
    </cfRule>
  </conditionalFormatting>
  <conditionalFormatting sqref="B9:B10">
    <cfRule type="expression" dxfId="157" priority="98">
      <formula>$F$188="unselect"</formula>
    </cfRule>
    <cfRule type="expression" dxfId="156" priority="99">
      <formula>AND($F$188="select",$F$190="select")</formula>
    </cfRule>
    <cfRule type="expression" dxfId="155" priority="100">
      <formula>$F$188="select"</formula>
    </cfRule>
  </conditionalFormatting>
  <conditionalFormatting sqref="D17 F17 F19 D19 H19 H17">
    <cfRule type="expression" dxfId="154" priority="68">
      <formula>AND($D$21=0,$D$23=0)</formula>
    </cfRule>
  </conditionalFormatting>
  <conditionalFormatting sqref="B13">
    <cfRule type="expression" dxfId="153" priority="65">
      <formula>$F$188="unselect"</formula>
    </cfRule>
    <cfRule type="expression" dxfId="152" priority="66">
      <formula>AND($F$188="select",$F$190="select")</formula>
    </cfRule>
    <cfRule type="expression" dxfId="151" priority="67">
      <formula>$F$188="select"</formula>
    </cfRule>
  </conditionalFormatting>
  <conditionalFormatting sqref="B11">
    <cfRule type="expression" dxfId="150" priority="62">
      <formula>$F$188="unselect"</formula>
    </cfRule>
    <cfRule type="expression" dxfId="149" priority="63">
      <formula>AND($F$188="select",$F$190="select")</formula>
    </cfRule>
    <cfRule type="expression" dxfId="148" priority="64">
      <formula>$F$188="select"</formula>
    </cfRule>
  </conditionalFormatting>
  <conditionalFormatting sqref="B7">
    <cfRule type="expression" dxfId="147" priority="59">
      <formula>$F$188="unselect"</formula>
    </cfRule>
    <cfRule type="expression" dxfId="146" priority="60">
      <formula>AND($F$188="select",$F$190="select")</formula>
    </cfRule>
    <cfRule type="expression" dxfId="145" priority="61">
      <formula>$F$188="select"</formula>
    </cfRule>
  </conditionalFormatting>
  <conditionalFormatting sqref="D25">
    <cfRule type="expression" dxfId="144" priority="53">
      <formula>$D$23=0</formula>
    </cfRule>
  </conditionalFormatting>
  <conditionalFormatting sqref="H19">
    <cfRule type="expression" dxfId="143" priority="48">
      <formula>$D$17=0</formula>
    </cfRule>
  </conditionalFormatting>
  <conditionalFormatting sqref="H21">
    <cfRule type="expression" dxfId="142" priority="47">
      <formula>$D$17=0</formula>
    </cfRule>
  </conditionalFormatting>
  <conditionalFormatting sqref="H21">
    <cfRule type="expression" dxfId="141" priority="46">
      <formula>AND($D$21=0,$D$23=0)</formula>
    </cfRule>
  </conditionalFormatting>
  <conditionalFormatting sqref="H23">
    <cfRule type="expression" dxfId="140" priority="41">
      <formula>$D$17=0</formula>
    </cfRule>
  </conditionalFormatting>
  <conditionalFormatting sqref="H23">
    <cfRule type="expression" dxfId="139" priority="40">
      <formula>AND($D$21=0,$D$23=0)</formula>
    </cfRule>
  </conditionalFormatting>
  <conditionalFormatting sqref="H25">
    <cfRule type="expression" dxfId="138" priority="35">
      <formula>$D$17=0</formula>
    </cfRule>
  </conditionalFormatting>
  <conditionalFormatting sqref="H25">
    <cfRule type="expression" dxfId="137" priority="34">
      <formula>AND($D$21=0,$D$23=0)</formula>
    </cfRule>
  </conditionalFormatting>
  <conditionalFormatting sqref="H17">
    <cfRule type="expression" dxfId="136" priority="33">
      <formula>$D$19=0</formula>
    </cfRule>
  </conditionalFormatting>
  <conditionalFormatting sqref="H17">
    <cfRule type="expression" dxfId="135" priority="32">
      <formula>$D$17=0</formula>
    </cfRule>
  </conditionalFormatting>
  <conditionalFormatting sqref="H17:H25">
    <cfRule type="dataBar" priority="15">
      <dataBar>
        <cfvo type="num" val="0"/>
        <cfvo type="num" val="1"/>
        <color rgb="FF638EC6"/>
      </dataBar>
      <extLst>
        <ext xmlns:x14="http://schemas.microsoft.com/office/spreadsheetml/2009/9/main" uri="{B025F937-C7B1-47D3-B67F-A62EFF666E3E}">
          <x14:id>{D4666D52-5E06-4469-918F-0421D02BC210}</x14:id>
        </ext>
      </extLst>
    </cfRule>
  </conditionalFormatting>
  <conditionalFormatting sqref="C5">
    <cfRule type="expression" dxfId="134" priority="4">
      <formula>$F$188="unselect"</formula>
    </cfRule>
    <cfRule type="expression" dxfId="133" priority="5">
      <formula>AND($F$188="select",$F$190="select")</formula>
    </cfRule>
    <cfRule type="expression" dxfId="132" priority="6">
      <formula>$F$188="select"</formula>
    </cfRule>
  </conditionalFormatting>
  <conditionalFormatting sqref="B5">
    <cfRule type="expression" dxfId="131" priority="1">
      <formula>$F$188="unselect"</formula>
    </cfRule>
    <cfRule type="expression" dxfId="130" priority="2">
      <formula>AND($F$188="select",$F$190="select")</formula>
    </cfRule>
    <cfRule type="expression" dxfId="129" priority="3">
      <formula>$F$188="select"</formula>
    </cfRule>
  </conditionalFormatting>
  <dataValidations count="1">
    <dataValidation allowBlank="1" showInputMessage="1" showErrorMessage="1" prompt="Fill in information here." sqref="D14:J14"/>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dataBar" id="{D4666D52-5E06-4469-918F-0421D02BC210}">
            <x14:dataBar minLength="0" maxLength="100">
              <x14:cfvo type="num">
                <xm:f>0</xm:f>
              </x14:cfvo>
              <x14:cfvo type="num">
                <xm:f>1</xm:f>
              </x14:cfvo>
              <x14:negativeFillColor rgb="FFFF0000"/>
              <x14:axisColor rgb="FF000000"/>
            </x14:dataBar>
          </x14:cfRule>
          <xm:sqref>H17:H25</xm:sqref>
        </x14:conditionalFormatting>
        <x14:conditionalFormatting xmlns:xm="http://schemas.microsoft.com/office/excel/2006/main">
          <x14:cfRule type="containsText" priority="85" operator="containsText" id="{62273F9D-E316-4E5B-90EC-F058E915DEBD}">
            <xm:f>NOT(ISERROR(SEARCH('[RQAT_-_excel_tool_v1_free.xlsx]IOP Parameters Dashboard'!#REF!,B29)))</xm:f>
            <xm:f>'[RQAT_-_excel_tool_v1_free.xlsx]IOP Parameters Dashboard'!#REF!</xm:f>
            <x14:dxf>
              <font>
                <color rgb="FFFF0000"/>
              </font>
            </x14:dxf>
          </x14:cfRule>
          <x14:cfRule type="expression" priority="94" id="{2F51DA96-D3BA-412A-99BA-A739691AAA7F}">
            <xm:f>$B$29='[RQAT_-_excel_tool_v1_free.xlsx]IOP Parameters Dashboard'!#REF!</xm:f>
            <x14:dxf>
              <font>
                <color rgb="FFFFC000"/>
              </font>
            </x14:dxf>
          </x14:cfRule>
          <x14:cfRule type="expression" priority="95" id="{3F025E74-B84B-4742-8B8C-4FB42636694D}">
            <xm:f>$B$29='[RQAT_-_excel_tool_v1_free.xlsx]IOP Parameters Dashboard'!#REF!</xm:f>
            <x14:dxf>
              <font>
                <color rgb="FF92D050"/>
              </font>
            </x14:dxf>
          </x14:cfRule>
          <x14:cfRule type="expression" priority="96" id="{FCF8D6DC-7E49-454C-BB91-6C7022C28CDE}">
            <xm:f>$B$29='[RQAT_-_excel_tool_v1_free.xlsx]IOP Parameters Dashboard'!#REF!</xm:f>
            <x14:dxf>
              <font>
                <color rgb="FF00B050"/>
              </font>
            </x14:dxf>
          </x14:cfRule>
          <xm:sqref>B29:H29</xm:sqref>
        </x14:conditionalFormatting>
        <x14:conditionalFormatting xmlns:xm="http://schemas.microsoft.com/office/excel/2006/main">
          <x14:cfRule type="cellIs" priority="90" operator="between" id="{F007861C-30D4-418B-BFE9-67B0381ADF52}">
            <xm:f>0</xm:f>
            <xm:f>'[RQAT_-_excel_tool_v1_free.xlsx]IOP Parameters Dashboard'!#REF!-0.000000000000001</xm:f>
            <x14:dxf>
              <fill>
                <patternFill>
                  <bgColor rgb="FFFF0000"/>
                </patternFill>
              </fill>
            </x14:dxf>
          </x14:cfRule>
          <x14:cfRule type="cellIs" priority="91" operator="between" id="{A4602ADE-2E8E-4FD2-BD36-46EE65E532E6}">
            <xm:f>'[RQAT_-_excel_tool_v1_free.xlsx]IOP Parameters Dashboard'!#REF!</xm:f>
            <xm:f>'[RQAT_-_excel_tool_v1_free.xlsx]IOP Parameters Dashboard'!#REF!-0.0000000000001</xm:f>
            <x14:dxf>
              <fill>
                <patternFill>
                  <bgColor rgb="FFFFFF99"/>
                </patternFill>
              </fill>
            </x14:dxf>
          </x14:cfRule>
          <x14:cfRule type="cellIs" priority="92" operator="between" id="{6B4D176D-186D-462B-B4A6-E791D435AE25}">
            <xm:f>'[RQAT_-_excel_tool_v1_free.xlsx]IOP Parameters Dashboard'!#REF!</xm:f>
            <xm:f>'[RQAT_-_excel_tool_v1_free.xlsx]IOP Parameters Dashboard'!#REF!-0.0000000000001</xm:f>
            <x14:dxf>
              <fill>
                <patternFill>
                  <bgColor theme="9" tint="0.39994506668294322"/>
                </patternFill>
              </fill>
            </x14:dxf>
          </x14:cfRule>
          <x14:cfRule type="cellIs" priority="93" operator="greaterThanOrEqual" id="{07EDEB7B-BFE3-4EC5-B053-6912F0E0F0C3}">
            <xm:f>'[RQAT_-_excel_tool_v1_free.xlsx]IOP Parameters Dashboard'!#REF!</xm:f>
            <x14:dxf>
              <fill>
                <patternFill>
                  <bgColor rgb="FF00B050"/>
                </patternFill>
              </fill>
            </x14:dxf>
          </x14:cfRule>
          <xm:sqref>D27 H19 H21 H17</xm:sqref>
        </x14:conditionalFormatting>
        <x14:conditionalFormatting xmlns:xm="http://schemas.microsoft.com/office/excel/2006/main">
          <x14:cfRule type="containsText" priority="81" operator="containsText" id="{CC8A6FED-202A-49C8-A71B-F417737E0604}">
            <xm:f>NOT(ISERROR(SEARCH('[RQAT_-_excel_tool_v1_free.xlsx]IOP Parameters Dashboard'!#REF!,J17)))</xm:f>
            <xm:f>'[RQAT_-_excel_tool_v1_free.xlsx]IOP Parameters Dashboard'!#REF!</xm:f>
            <x14:dxf>
              <font>
                <color rgb="FFFF0000"/>
              </font>
            </x14:dxf>
          </x14:cfRule>
          <x14:cfRule type="expression" priority="82" id="{4E2C475C-BCF1-4AF6-8BC7-8BDE530E360D}">
            <xm:f>$B$29='[RQAT_-_excel_tool_v1_free.xlsx]IOP Parameters Dashboard'!#REF!</xm:f>
            <x14:dxf>
              <font>
                <color rgb="FFFFC000"/>
              </font>
            </x14:dxf>
          </x14:cfRule>
          <x14:cfRule type="expression" priority="83" id="{0228C956-9615-4929-B504-25D698B060CE}">
            <xm:f>$B$29='[RQAT_-_excel_tool_v1_free.xlsx]IOP Parameters Dashboard'!#REF!</xm:f>
            <x14:dxf>
              <font>
                <color rgb="FF92D050"/>
              </font>
            </x14:dxf>
          </x14:cfRule>
          <x14:cfRule type="expression" priority="84" id="{1B809ED1-583C-4721-95D9-4EE01C28FE1B}">
            <xm:f>$B$29='[RQAT_-_excel_tool_v1_free.xlsx]IOP Parameters Dashboard'!#REF!</xm:f>
            <x14:dxf>
              <font>
                <color rgb="FF00B050"/>
              </font>
            </x14:dxf>
          </x14:cfRule>
          <xm:sqref>J17</xm:sqref>
        </x14:conditionalFormatting>
        <x14:conditionalFormatting xmlns:xm="http://schemas.microsoft.com/office/excel/2006/main">
          <x14:cfRule type="cellIs" priority="42" operator="between" id="{E8533676-3E8B-4655-8090-37652F2AEABF}">
            <xm:f>0</xm:f>
            <xm:f>'[RQAT_-_excel_tool_v1_free.xlsx]IOP Parameters Dashboard'!#REF!-0.000000000000001</xm:f>
            <x14:dxf>
              <fill>
                <patternFill>
                  <bgColor rgb="FFFF0000"/>
                </patternFill>
              </fill>
            </x14:dxf>
          </x14:cfRule>
          <x14:cfRule type="cellIs" priority="43" operator="between" id="{301B6EB4-1BA8-4370-8EC5-ECB43F07503C}">
            <xm:f>'[RQAT_-_excel_tool_v1_free.xlsx]IOP Parameters Dashboard'!#REF!</xm:f>
            <xm:f>'[RQAT_-_excel_tool_v1_free.xlsx]IOP Parameters Dashboard'!#REF!-0.0000000000001</xm:f>
            <x14:dxf>
              <fill>
                <patternFill>
                  <bgColor rgb="FFFFFF99"/>
                </patternFill>
              </fill>
            </x14:dxf>
          </x14:cfRule>
          <x14:cfRule type="cellIs" priority="44" operator="between" id="{D8136C31-542A-43D1-A46A-709D9F4755F3}">
            <xm:f>'[RQAT_-_excel_tool_v1_free.xlsx]IOP Parameters Dashboard'!#REF!</xm:f>
            <xm:f>'[RQAT_-_excel_tool_v1_free.xlsx]IOP Parameters Dashboard'!#REF!-0.0000000000001</xm:f>
            <x14:dxf>
              <fill>
                <patternFill>
                  <bgColor theme="9" tint="0.39994506668294322"/>
                </patternFill>
              </fill>
            </x14:dxf>
          </x14:cfRule>
          <x14:cfRule type="cellIs" priority="45" operator="greaterThanOrEqual" id="{7CBE3311-D8EB-457D-B116-7A7D5F49CC12}">
            <xm:f>'[RQAT_-_excel_tool_v1_free.xlsx]IOP Parameters Dashboard'!#REF!</xm:f>
            <x14:dxf>
              <fill>
                <patternFill>
                  <bgColor rgb="FF00B050"/>
                </patternFill>
              </fill>
            </x14:dxf>
          </x14:cfRule>
          <xm:sqref>H23</xm:sqref>
        </x14:conditionalFormatting>
        <x14:conditionalFormatting xmlns:xm="http://schemas.microsoft.com/office/excel/2006/main">
          <x14:cfRule type="cellIs" priority="36" operator="between" id="{D96DFDB6-89AB-4B9A-8FED-3369F12E6D67}">
            <xm:f>0</xm:f>
            <xm:f>'[RQAT_-_excel_tool_v1_free.xlsx]IOP Parameters Dashboard'!#REF!-0.000000000000001</xm:f>
            <x14:dxf>
              <fill>
                <patternFill>
                  <bgColor rgb="FFFF0000"/>
                </patternFill>
              </fill>
            </x14:dxf>
          </x14:cfRule>
          <x14:cfRule type="cellIs" priority="37" operator="between" id="{589CE3CC-DEFA-48C6-A1D2-116DCCA45402}">
            <xm:f>'[RQAT_-_excel_tool_v1_free.xlsx]IOP Parameters Dashboard'!#REF!</xm:f>
            <xm:f>'[RQAT_-_excel_tool_v1_free.xlsx]IOP Parameters Dashboard'!#REF!-0.0000000000001</xm:f>
            <x14:dxf>
              <fill>
                <patternFill>
                  <bgColor rgb="FFFFFF99"/>
                </patternFill>
              </fill>
            </x14:dxf>
          </x14:cfRule>
          <x14:cfRule type="cellIs" priority="38" operator="between" id="{BB9DF130-B2E8-47B9-A5DB-8BFF3CD7B8D5}">
            <xm:f>'[RQAT_-_excel_tool_v1_free.xlsx]IOP Parameters Dashboard'!#REF!</xm:f>
            <xm:f>'[RQAT_-_excel_tool_v1_free.xlsx]IOP Parameters Dashboard'!#REF!-0.0000000000001</xm:f>
            <x14:dxf>
              <fill>
                <patternFill>
                  <bgColor theme="9" tint="0.39994506668294322"/>
                </patternFill>
              </fill>
            </x14:dxf>
          </x14:cfRule>
          <x14:cfRule type="cellIs" priority="39" operator="greaterThanOrEqual" id="{45F58019-7FAF-4407-8105-1ABBBDE95E03}">
            <xm:f>'[RQAT_-_excel_tool_v1_free.xlsx]IOP Parameters Dashboard'!#REF!</xm:f>
            <x14:dxf>
              <fill>
                <patternFill>
                  <bgColor rgb="FF00B050"/>
                </patternFill>
              </fill>
            </x14:dxf>
          </x14:cfRule>
          <xm:sqref>H25</xm:sqref>
        </x14:conditionalFormatting>
        <x14:conditionalFormatting xmlns:xm="http://schemas.microsoft.com/office/excel/2006/main">
          <x14:cfRule type="containsText" priority="16" operator="containsText" id="{AA55D9DE-AADD-442E-9F7A-536A1EF9F4A5}">
            <xm:f>NOT(ISERROR(SEARCH('[RQAT_-_excel_tool_v1_free.xlsx]IOP Parameters Dashboard'!#REF!,J25)))</xm:f>
            <xm:f>'[RQAT_-_excel_tool_v1_free.xlsx]IOP Parameters Dashboard'!#REF!</xm:f>
            <x14:dxf>
              <font>
                <color rgb="FFFF0000"/>
              </font>
            </x14:dxf>
          </x14:cfRule>
          <x14:cfRule type="expression" priority="17" id="{FA8445A7-7B53-4C84-B1CA-65C0D5371D5B}">
            <xm:f>$B$29='[RQAT_-_excel_tool_v1_free.xlsx]IOP Parameters Dashboard'!#REF!</xm:f>
            <x14:dxf>
              <font>
                <color rgb="FFFFC000"/>
              </font>
            </x14:dxf>
          </x14:cfRule>
          <x14:cfRule type="expression" priority="18" id="{3B0D470F-F12D-471E-80CB-1F6B96729876}">
            <xm:f>$B$29='[RQAT_-_excel_tool_v1_free.xlsx]IOP Parameters Dashboard'!#REF!</xm:f>
            <x14:dxf>
              <font>
                <color rgb="FF92D050"/>
              </font>
            </x14:dxf>
          </x14:cfRule>
          <x14:cfRule type="expression" priority="19" id="{D00D1094-F214-4979-8BCD-E530B140A401}">
            <xm:f>$B$29='[RQAT_-_excel_tool_v1_free.xlsx]IOP Parameters Dashboard'!#REF!</xm:f>
            <x14:dxf>
              <font>
                <color rgb="FF00B050"/>
              </font>
            </x14:dxf>
          </x14:cfRule>
          <xm:sqref>J25</xm:sqref>
        </x14:conditionalFormatting>
        <x14:conditionalFormatting xmlns:xm="http://schemas.microsoft.com/office/excel/2006/main">
          <x14:cfRule type="containsText" priority="28" operator="containsText" id="{ED4F4DAC-32B3-474C-9C5C-F316A625C91E}">
            <xm:f>NOT(ISERROR(SEARCH('[RQAT_-_excel_tool_v1_free.xlsx]IOP Parameters Dashboard'!#REF!,J19)))</xm:f>
            <xm:f>'[RQAT_-_excel_tool_v1_free.xlsx]IOP Parameters Dashboard'!#REF!</xm:f>
            <x14:dxf>
              <font>
                <color rgb="FFFF0000"/>
              </font>
            </x14:dxf>
          </x14:cfRule>
          <x14:cfRule type="expression" priority="29" id="{DBDB8D90-7C74-47D6-BF62-1DEE273E950B}">
            <xm:f>$B$29='[RQAT_-_excel_tool_v1_free.xlsx]IOP Parameters Dashboard'!#REF!</xm:f>
            <x14:dxf>
              <font>
                <color rgb="FFFFC000"/>
              </font>
            </x14:dxf>
          </x14:cfRule>
          <x14:cfRule type="expression" priority="30" id="{2C3A0FD3-DCCC-437E-A927-88758F4673A8}">
            <xm:f>$B$29='[RQAT_-_excel_tool_v1_free.xlsx]IOP Parameters Dashboard'!#REF!</xm:f>
            <x14:dxf>
              <font>
                <color rgb="FF92D050"/>
              </font>
            </x14:dxf>
          </x14:cfRule>
          <x14:cfRule type="expression" priority="31" id="{F9740FF5-8C81-4043-8490-CF774D02E624}">
            <xm:f>$B$29='[RQAT_-_excel_tool_v1_free.xlsx]IOP Parameters Dashboard'!#REF!</xm:f>
            <x14:dxf>
              <font>
                <color rgb="FF00B050"/>
              </font>
            </x14:dxf>
          </x14:cfRule>
          <xm:sqref>J19</xm:sqref>
        </x14:conditionalFormatting>
        <x14:conditionalFormatting xmlns:xm="http://schemas.microsoft.com/office/excel/2006/main">
          <x14:cfRule type="containsText" priority="24" operator="containsText" id="{B5D670A5-55E8-4D18-BE01-7454F62D59B2}">
            <xm:f>NOT(ISERROR(SEARCH('[RQAT_-_excel_tool_v1_free.xlsx]IOP Parameters Dashboard'!#REF!,J21)))</xm:f>
            <xm:f>'[RQAT_-_excel_tool_v1_free.xlsx]IOP Parameters Dashboard'!#REF!</xm:f>
            <x14:dxf>
              <font>
                <color rgb="FFFF0000"/>
              </font>
            </x14:dxf>
          </x14:cfRule>
          <x14:cfRule type="expression" priority="25" id="{A09C174F-89ED-42AB-8FB8-4D7817540EB9}">
            <xm:f>$B$29='[RQAT_-_excel_tool_v1_free.xlsx]IOP Parameters Dashboard'!#REF!</xm:f>
            <x14:dxf>
              <font>
                <color rgb="FFFFC000"/>
              </font>
            </x14:dxf>
          </x14:cfRule>
          <x14:cfRule type="expression" priority="26" id="{D889E859-D169-42BA-AA38-96BD1300058A}">
            <xm:f>$B$29='[RQAT_-_excel_tool_v1_free.xlsx]IOP Parameters Dashboard'!#REF!</xm:f>
            <x14:dxf>
              <font>
                <color rgb="FF92D050"/>
              </font>
            </x14:dxf>
          </x14:cfRule>
          <x14:cfRule type="expression" priority="27" id="{1561907D-80D3-4ECC-BB64-53B613CE3FA3}">
            <xm:f>$B$29='[RQAT_-_excel_tool_v1_free.xlsx]IOP Parameters Dashboard'!#REF!</xm:f>
            <x14:dxf>
              <font>
                <color rgb="FF00B050"/>
              </font>
            </x14:dxf>
          </x14:cfRule>
          <xm:sqref>J21</xm:sqref>
        </x14:conditionalFormatting>
        <x14:conditionalFormatting xmlns:xm="http://schemas.microsoft.com/office/excel/2006/main">
          <x14:cfRule type="containsText" priority="20" operator="containsText" id="{A63DE985-D411-4F9E-91D7-2E77A140ACC4}">
            <xm:f>NOT(ISERROR(SEARCH('[RQAT_-_excel_tool_v1_free.xlsx]IOP Parameters Dashboard'!#REF!,J23)))</xm:f>
            <xm:f>'[RQAT_-_excel_tool_v1_free.xlsx]IOP Parameters Dashboard'!#REF!</xm:f>
            <x14:dxf>
              <font>
                <color rgb="FFFF0000"/>
              </font>
            </x14:dxf>
          </x14:cfRule>
          <x14:cfRule type="expression" priority="21" id="{6226FB93-1676-4906-B65D-DA47723F2D9F}">
            <xm:f>$B$29='[RQAT_-_excel_tool_v1_free.xlsx]IOP Parameters Dashboard'!#REF!</xm:f>
            <x14:dxf>
              <font>
                <color rgb="FFFFC000"/>
              </font>
            </x14:dxf>
          </x14:cfRule>
          <x14:cfRule type="expression" priority="22" id="{7C425441-5926-4E2A-8D6A-A80D189FFC26}">
            <xm:f>$B$29='[RQAT_-_excel_tool_v1_free.xlsx]IOP Parameters Dashboard'!#REF!</xm:f>
            <x14:dxf>
              <font>
                <color rgb="FF92D050"/>
              </font>
            </x14:dxf>
          </x14:cfRule>
          <x14:cfRule type="expression" priority="23" id="{3AABA871-A966-4DDF-9032-EFE44427E329}">
            <xm:f>$B$29='[RQAT_-_excel_tool_v1_free.xlsx]IOP Parameters Dashboard'!#REF!</xm:f>
            <x14:dxf>
              <font>
                <color rgb="FF00B050"/>
              </font>
            </x14:dxf>
          </x14:cfRule>
          <xm:sqref>J23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37"/>
  <sheetViews>
    <sheetView showRowColHeaders="0" zoomScale="90" zoomScaleNormal="90" workbookViewId="0">
      <selection activeCell="B1" sqref="B1"/>
    </sheetView>
  </sheetViews>
  <sheetFormatPr defaultRowHeight="14.5" x14ac:dyDescent="0.35"/>
  <cols>
    <col min="1" max="1" width="4.6328125" style="14" customWidth="1"/>
    <col min="2" max="2" width="40.7265625" style="14" customWidth="1"/>
    <col min="3" max="3" width="1.81640625" style="14" customWidth="1"/>
    <col min="4" max="4" width="12.81640625" style="14" customWidth="1"/>
    <col min="5" max="5" width="1.453125" style="14" customWidth="1"/>
    <col min="6" max="6" width="12.81640625" style="14" customWidth="1"/>
    <col min="7" max="7" width="1.453125" style="14" customWidth="1"/>
    <col min="8" max="8" width="14.26953125" style="14" customWidth="1"/>
    <col min="9" max="9" width="1.453125" style="14" customWidth="1"/>
    <col min="10" max="10" width="55.6328125" style="14" customWidth="1"/>
    <col min="11" max="16384" width="8.7265625" style="14"/>
  </cols>
  <sheetData>
    <row r="1" spans="1:16" customFormat="1" ht="18.5" x14ac:dyDescent="0.35">
      <c r="A1" s="18"/>
      <c r="B1" s="20" t="s">
        <v>311</v>
      </c>
      <c r="C1" s="20"/>
      <c r="D1" s="20"/>
      <c r="E1" s="20"/>
      <c r="F1" s="20"/>
      <c r="G1" s="20"/>
      <c r="H1" s="20"/>
      <c r="I1" s="20"/>
      <c r="J1" s="20"/>
      <c r="K1" s="20"/>
      <c r="L1" s="20"/>
      <c r="M1" s="20"/>
      <c r="N1" s="20"/>
      <c r="O1" s="20"/>
      <c r="P1" s="18"/>
    </row>
    <row r="2" spans="1:16" customFormat="1" x14ac:dyDescent="0.35">
      <c r="A2" s="14"/>
      <c r="B2" s="14"/>
      <c r="C2" s="14"/>
      <c r="D2" s="14"/>
      <c r="E2" s="14"/>
      <c r="F2" s="14"/>
      <c r="G2" s="14"/>
      <c r="H2" s="14"/>
      <c r="I2" s="14"/>
      <c r="J2" s="14"/>
      <c r="K2" s="14"/>
      <c r="L2" s="14"/>
      <c r="M2" s="14"/>
      <c r="N2" s="14"/>
      <c r="O2" s="14"/>
      <c r="P2" s="14"/>
    </row>
    <row r="3" spans="1:16" customFormat="1" x14ac:dyDescent="0.35">
      <c r="A3" s="14"/>
      <c r="B3" s="153" t="s">
        <v>221</v>
      </c>
      <c r="C3" s="2"/>
      <c r="D3" s="327">
        <f>Registration!F5</f>
        <v>0</v>
      </c>
      <c r="E3" s="328"/>
      <c r="F3" s="328"/>
      <c r="G3" s="328"/>
      <c r="H3" s="328"/>
      <c r="I3" s="328"/>
      <c r="J3" s="329"/>
      <c r="K3" s="14"/>
      <c r="L3" s="14"/>
      <c r="M3" s="14"/>
      <c r="N3" s="14"/>
      <c r="O3" s="14"/>
      <c r="P3" s="14"/>
    </row>
    <row r="4" spans="1:16" customFormat="1" ht="6" customHeight="1" x14ac:dyDescent="0.35">
      <c r="A4" s="14"/>
      <c r="B4" s="2"/>
      <c r="C4" s="3"/>
      <c r="D4" s="269"/>
      <c r="E4" s="269"/>
      <c r="F4" s="269"/>
      <c r="G4" s="269"/>
      <c r="H4" s="269"/>
      <c r="I4" s="270"/>
      <c r="J4" s="270"/>
      <c r="K4" s="14"/>
      <c r="L4" s="14"/>
      <c r="M4" s="14"/>
      <c r="N4" s="14"/>
      <c r="O4" s="14"/>
      <c r="P4" s="14"/>
    </row>
    <row r="5" spans="1:16" customFormat="1" x14ac:dyDescent="0.35">
      <c r="A5" s="14"/>
      <c r="B5" s="153" t="s">
        <v>312</v>
      </c>
      <c r="C5" s="2"/>
      <c r="D5" s="336" t="str">
        <f>IF(Registration!F24="",CONCATENATE("Whole IT system"," - ",Registration!F5),CONCATENATE(Registration!F5," - ",Registration!F24))</f>
        <v xml:space="preserve">Whole IT system - </v>
      </c>
      <c r="E5" s="337"/>
      <c r="F5" s="337"/>
      <c r="G5" s="337"/>
      <c r="H5" s="337"/>
      <c r="I5" s="337"/>
      <c r="J5" s="338"/>
      <c r="K5" s="14"/>
      <c r="L5" s="14"/>
      <c r="M5" s="14"/>
      <c r="N5" s="14"/>
      <c r="O5" s="14"/>
      <c r="P5" s="14"/>
    </row>
    <row r="6" spans="1:16" customFormat="1" ht="6" customHeight="1" x14ac:dyDescent="0.35">
      <c r="A6" s="14"/>
      <c r="B6" s="2"/>
      <c r="C6" s="3"/>
      <c r="D6" s="269"/>
      <c r="E6" s="269"/>
      <c r="F6" s="269"/>
      <c r="G6" s="269"/>
      <c r="H6" s="269"/>
      <c r="I6" s="270"/>
      <c r="J6" s="270"/>
      <c r="K6" s="14"/>
      <c r="L6" s="14"/>
      <c r="M6" s="14"/>
      <c r="N6" s="14"/>
      <c r="O6" s="14"/>
      <c r="P6" s="14"/>
    </row>
    <row r="7" spans="1:16" customFormat="1" x14ac:dyDescent="0.35">
      <c r="A7" s="14"/>
      <c r="B7" s="153" t="s">
        <v>222</v>
      </c>
      <c r="C7" s="3"/>
      <c r="D7" s="327" t="str">
        <f>IF(Registration!F7="","",Registration!F7)</f>
        <v/>
      </c>
      <c r="E7" s="328"/>
      <c r="F7" s="328"/>
      <c r="G7" s="328"/>
      <c r="H7" s="328"/>
      <c r="I7" s="328"/>
      <c r="J7" s="329"/>
      <c r="K7" s="14"/>
      <c r="L7" s="14"/>
      <c r="M7" s="14"/>
      <c r="N7" s="14"/>
      <c r="O7" s="14"/>
      <c r="P7" s="14"/>
    </row>
    <row r="8" spans="1:16" customFormat="1" ht="6" customHeight="1" x14ac:dyDescent="0.35">
      <c r="A8" s="14"/>
      <c r="B8" s="2"/>
      <c r="C8" s="3"/>
      <c r="D8" s="269"/>
      <c r="E8" s="269"/>
      <c r="F8" s="269"/>
      <c r="G8" s="269"/>
      <c r="H8" s="269"/>
      <c r="I8" s="270"/>
      <c r="J8" s="270"/>
      <c r="K8" s="14"/>
      <c r="L8" s="14"/>
      <c r="M8" s="14"/>
      <c r="N8" s="14"/>
      <c r="O8" s="14"/>
      <c r="P8" s="14"/>
    </row>
    <row r="9" spans="1:16" customFormat="1" x14ac:dyDescent="0.35">
      <c r="A9" s="14"/>
      <c r="B9" s="153" t="s">
        <v>223</v>
      </c>
      <c r="C9" s="3"/>
      <c r="D9" s="327" t="str">
        <f>IF(Registration!F9="","",Registration!F9)</f>
        <v/>
      </c>
      <c r="E9" s="328"/>
      <c r="F9" s="328"/>
      <c r="G9" s="328"/>
      <c r="H9" s="328"/>
      <c r="I9" s="328"/>
      <c r="J9" s="329"/>
      <c r="K9" s="66"/>
      <c r="L9" s="66"/>
      <c r="M9" s="66"/>
      <c r="N9" s="66"/>
      <c r="O9" s="66"/>
      <c r="P9" s="66"/>
    </row>
    <row r="10" spans="1:16" customFormat="1" ht="6" customHeight="1" x14ac:dyDescent="0.35">
      <c r="A10" s="14"/>
      <c r="B10" s="5"/>
      <c r="C10" s="3"/>
      <c r="D10" s="271"/>
      <c r="E10" s="271"/>
      <c r="F10" s="271"/>
      <c r="G10" s="271"/>
      <c r="H10" s="271"/>
      <c r="I10" s="272"/>
      <c r="J10" s="270"/>
      <c r="K10" s="66"/>
      <c r="L10" s="66"/>
      <c r="M10" s="66"/>
      <c r="N10" s="66"/>
      <c r="O10" s="66"/>
      <c r="P10" s="66"/>
    </row>
    <row r="11" spans="1:16" customFormat="1" x14ac:dyDescent="0.35">
      <c r="A11" s="14"/>
      <c r="B11" s="153" t="s">
        <v>224</v>
      </c>
      <c r="C11" s="3"/>
      <c r="D11" s="327" t="str">
        <f>IF(Registration!F11="","",Registration!F11)</f>
        <v/>
      </c>
      <c r="E11" s="328"/>
      <c r="F11" s="328"/>
      <c r="G11" s="328"/>
      <c r="H11" s="328"/>
      <c r="I11" s="328"/>
      <c r="J11" s="329"/>
      <c r="K11" s="66"/>
      <c r="L11" s="66"/>
      <c r="M11" s="66"/>
      <c r="N11" s="66"/>
      <c r="O11" s="66"/>
      <c r="P11" s="66"/>
    </row>
    <row r="12" spans="1:16" customFormat="1" ht="6" customHeight="1" x14ac:dyDescent="0.35">
      <c r="A12" s="14"/>
      <c r="B12" s="2"/>
      <c r="C12" s="3"/>
      <c r="D12" s="269"/>
      <c r="E12" s="269"/>
      <c r="F12" s="269"/>
      <c r="G12" s="269"/>
      <c r="H12" s="269"/>
      <c r="I12" s="270"/>
      <c r="J12" s="270"/>
      <c r="K12" s="14"/>
      <c r="L12" s="14"/>
      <c r="M12" s="14"/>
      <c r="N12" s="14"/>
      <c r="O12" s="14"/>
      <c r="P12" s="14"/>
    </row>
    <row r="13" spans="1:16" customFormat="1" x14ac:dyDescent="0.35">
      <c r="A13" s="14"/>
      <c r="B13" s="153" t="s">
        <v>228</v>
      </c>
      <c r="C13" s="3"/>
      <c r="D13" s="327" t="str">
        <f>IF(Registration!F13="","",Registration!F13)</f>
        <v/>
      </c>
      <c r="E13" s="328"/>
      <c r="F13" s="328"/>
      <c r="G13" s="328"/>
      <c r="H13" s="328"/>
      <c r="I13" s="328"/>
      <c r="J13" s="329"/>
      <c r="K13" s="66"/>
      <c r="L13" s="66"/>
      <c r="M13" s="66"/>
      <c r="N13" s="66"/>
      <c r="O13" s="66"/>
      <c r="P13" s="66"/>
    </row>
    <row r="14" spans="1:16" customFormat="1" x14ac:dyDescent="0.35">
      <c r="A14" s="14"/>
      <c r="B14" s="2"/>
      <c r="C14" s="154"/>
      <c r="D14" s="155"/>
      <c r="E14" s="156"/>
      <c r="F14" s="156"/>
      <c r="G14" s="156"/>
      <c r="H14" s="157"/>
      <c r="I14" s="14"/>
      <c r="J14" s="14"/>
      <c r="K14" s="66"/>
      <c r="L14" s="66"/>
      <c r="M14" s="66"/>
      <c r="N14" s="66"/>
      <c r="O14" s="66"/>
      <c r="P14" s="66"/>
    </row>
    <row r="15" spans="1:16" customFormat="1" ht="29" x14ac:dyDescent="0.35">
      <c r="A15" s="14"/>
      <c r="B15" s="158"/>
      <c r="C15" s="66"/>
      <c r="D15" s="159" t="s">
        <v>193</v>
      </c>
      <c r="E15" s="160"/>
      <c r="F15" s="159" t="s">
        <v>225</v>
      </c>
      <c r="G15" s="160"/>
      <c r="H15" s="159" t="s">
        <v>177</v>
      </c>
      <c r="I15" s="161"/>
      <c r="J15" s="231" t="s">
        <v>226</v>
      </c>
      <c r="K15" s="235"/>
      <c r="L15" s="236"/>
      <c r="M15" s="236"/>
      <c r="N15" s="236"/>
      <c r="O15" s="237"/>
      <c r="P15" s="5"/>
    </row>
    <row r="16" spans="1:16" customFormat="1" x14ac:dyDescent="0.35">
      <c r="A16" s="14"/>
      <c r="B16" s="162"/>
      <c r="C16" s="66"/>
      <c r="D16" s="219"/>
      <c r="E16" s="66"/>
      <c r="F16" s="219"/>
      <c r="G16" s="66"/>
      <c r="H16" s="219"/>
      <c r="I16" s="14"/>
      <c r="J16" s="222"/>
      <c r="K16" s="233"/>
      <c r="L16" s="219"/>
      <c r="M16" s="219"/>
      <c r="N16" s="219"/>
      <c r="O16" s="234"/>
      <c r="P16" s="219"/>
    </row>
    <row r="17" spans="1:16" customFormat="1" ht="50" customHeight="1" x14ac:dyDescent="0.35">
      <c r="A17" s="14"/>
      <c r="B17" s="172" t="s">
        <v>0</v>
      </c>
      <c r="C17" s="66"/>
      <c r="D17" s="164">
        <f>'Parameters Dashboard'!H6</f>
        <v>20</v>
      </c>
      <c r="E17" s="165"/>
      <c r="F17" s="166">
        <f>'Calculation Dashboard'!AI8</f>
        <v>0</v>
      </c>
      <c r="G17" s="92"/>
      <c r="H17" s="167">
        <f>F17/D17</f>
        <v>0</v>
      </c>
      <c r="I17" s="66"/>
      <c r="J17" s="238" t="str">
        <f>IF(H17&gt;='Parameters Dashboard'!H47,'Parameters Dashboard'!J47,IF(H17&gt;='Parameters Dashboard'!H48,'Parameters Dashboard'!J48,IF(H17&gt;='Parameters Dashboard'!H49,'Parameters Dashboard'!J49,IF(H17&gt;'Parameters Dashboard'!H50,'Parameters Dashboard'!J50,"Key area currenlty not addressed"))))</f>
        <v>Key area currenlty not addressed</v>
      </c>
      <c r="K17" s="66"/>
      <c r="L17" s="66"/>
      <c r="M17" s="66"/>
      <c r="N17" s="66"/>
      <c r="O17" s="163"/>
      <c r="P17" s="66"/>
    </row>
    <row r="18" spans="1:16" customFormat="1" ht="4" customHeight="1" x14ac:dyDescent="0.45">
      <c r="A18" s="14"/>
      <c r="B18" s="173"/>
      <c r="C18" s="66"/>
      <c r="D18" s="165"/>
      <c r="E18" s="165"/>
      <c r="F18" s="165"/>
      <c r="G18" s="92"/>
      <c r="H18" s="92"/>
      <c r="I18" s="168"/>
      <c r="J18" s="232"/>
      <c r="K18" s="168"/>
      <c r="L18" s="66"/>
      <c r="M18" s="66"/>
      <c r="N18" s="66"/>
      <c r="O18" s="163"/>
      <c r="P18" s="14"/>
    </row>
    <row r="19" spans="1:16" customFormat="1" ht="50" customHeight="1" x14ac:dyDescent="0.35">
      <c r="A19" s="14"/>
      <c r="B19" s="174" t="s">
        <v>2</v>
      </c>
      <c r="C19" s="66"/>
      <c r="D19" s="164">
        <f>'Parameters Dashboard'!H7</f>
        <v>25</v>
      </c>
      <c r="E19" s="165"/>
      <c r="F19" s="166">
        <f>'Calculation Dashboard'!AI16</f>
        <v>0</v>
      </c>
      <c r="G19" s="92"/>
      <c r="H19" s="167">
        <f>F19/D19</f>
        <v>0</v>
      </c>
      <c r="I19" s="66"/>
      <c r="J19" s="238" t="str">
        <f>IF(H19&gt;='Parameters Dashboard'!H47,'Parameters Dashboard'!J47,IF(H19&gt;='Parameters Dashboard'!H48,'Parameters Dashboard'!J48,IF(H19&gt;='Parameters Dashboard'!H49,'Parameters Dashboard'!J49,IF(H19&gt;'Parameters Dashboard'!H50,'Parameters Dashboard'!J50,"Key area currenlty not addressed"))))</f>
        <v>Key area currenlty not addressed</v>
      </c>
      <c r="K19" s="66"/>
      <c r="L19" s="66"/>
      <c r="M19" s="66"/>
      <c r="N19" s="66"/>
      <c r="O19" s="163"/>
      <c r="P19" s="14"/>
    </row>
    <row r="20" spans="1:16" customFormat="1" ht="4" customHeight="1" x14ac:dyDescent="0.45">
      <c r="A20" s="14"/>
      <c r="B20" s="173"/>
      <c r="C20" s="66"/>
      <c r="D20" s="165"/>
      <c r="E20" s="165"/>
      <c r="F20" s="165"/>
      <c r="G20" s="92"/>
      <c r="H20" s="92"/>
      <c r="I20" s="168"/>
      <c r="J20" s="232"/>
      <c r="K20" s="168"/>
      <c r="L20" s="66"/>
      <c r="M20" s="66"/>
      <c r="N20" s="66"/>
      <c r="O20" s="163"/>
      <c r="P20" s="14"/>
    </row>
    <row r="21" spans="1:16" customFormat="1" ht="50" customHeight="1" x14ac:dyDescent="0.35">
      <c r="A21" s="14"/>
      <c r="B21" s="175" t="s">
        <v>3</v>
      </c>
      <c r="C21" s="66"/>
      <c r="D21" s="164">
        <f>'Parameters Dashboard'!H8</f>
        <v>5</v>
      </c>
      <c r="E21" s="165"/>
      <c r="F21" s="166">
        <f>'Calculation Dashboard'!AI18</f>
        <v>0</v>
      </c>
      <c r="G21" s="92"/>
      <c r="H21" s="167">
        <f>F21/D21</f>
        <v>0</v>
      </c>
      <c r="I21" s="66"/>
      <c r="J21" s="238" t="str">
        <f>IF(H21&gt;='Parameters Dashboard'!H47,'Parameters Dashboard'!J47,IF(H21&gt;='Parameters Dashboard'!H48,'Parameters Dashboard'!J48,IF(H21&gt;='Parameters Dashboard'!H49,'Parameters Dashboard'!J49,IF(H21&gt;'Parameters Dashboard'!H50,'Parameters Dashboard'!J50,"Key area currenlty not addressed"))))</f>
        <v>Key area currenlty not addressed</v>
      </c>
      <c r="K21" s="66"/>
      <c r="L21" s="66"/>
      <c r="M21" s="66"/>
      <c r="N21" s="66"/>
      <c r="O21" s="163"/>
      <c r="P21" s="14"/>
    </row>
    <row r="22" spans="1:16" customFormat="1" ht="4.5" customHeight="1" x14ac:dyDescent="0.35">
      <c r="A22" s="14"/>
      <c r="B22" s="176"/>
      <c r="C22" s="66"/>
      <c r="D22" s="165"/>
      <c r="E22" s="165"/>
      <c r="F22" s="165"/>
      <c r="G22" s="92"/>
      <c r="H22" s="92"/>
      <c r="I22" s="168"/>
      <c r="J22" s="232"/>
      <c r="K22" s="168"/>
      <c r="L22" s="66"/>
      <c r="M22" s="66"/>
      <c r="N22" s="66"/>
      <c r="O22" s="163"/>
      <c r="P22" s="14"/>
    </row>
    <row r="23" spans="1:16" customFormat="1" ht="50" customHeight="1" x14ac:dyDescent="0.35">
      <c r="A23" s="14"/>
      <c r="B23" s="177" t="s">
        <v>4</v>
      </c>
      <c r="C23" s="66"/>
      <c r="D23" s="164">
        <f>'Parameters Dashboard'!H9</f>
        <v>42</v>
      </c>
      <c r="E23" s="165"/>
      <c r="F23" s="166">
        <f>'Calculation Dashboard'!AI23</f>
        <v>0</v>
      </c>
      <c r="G23" s="92"/>
      <c r="H23" s="167">
        <f>F23/D23</f>
        <v>0</v>
      </c>
      <c r="I23" s="66"/>
      <c r="J23" s="238" t="str">
        <f>IF(H23&gt;='Parameters Dashboard'!H47,'Parameters Dashboard'!J47,IF(H23&gt;='Parameters Dashboard'!H48,'Parameters Dashboard'!J48,IF(H23&gt;='Parameters Dashboard'!H49,'Parameters Dashboard'!J49,IF(H23&gt;'Parameters Dashboard'!H50,'Parameters Dashboard'!J50,"Key area currenlty not addressed"))))</f>
        <v>Key area currenlty not addressed</v>
      </c>
      <c r="K23" s="66"/>
      <c r="L23" s="66"/>
      <c r="M23" s="66"/>
      <c r="N23" s="66"/>
      <c r="O23" s="163"/>
      <c r="P23" s="14"/>
    </row>
    <row r="24" spans="1:16" customFormat="1" ht="4.5" customHeight="1" x14ac:dyDescent="0.35">
      <c r="A24" s="14"/>
      <c r="B24" s="178"/>
      <c r="C24" s="66"/>
      <c r="D24" s="92"/>
      <c r="E24" s="92"/>
      <c r="F24" s="92"/>
      <c r="G24" s="92"/>
      <c r="H24" s="92"/>
      <c r="I24" s="168"/>
      <c r="J24" s="222"/>
      <c r="K24" s="168"/>
      <c r="L24" s="66"/>
      <c r="M24" s="66"/>
      <c r="N24" s="66"/>
      <c r="O24" s="163"/>
      <c r="P24" s="14"/>
    </row>
    <row r="25" spans="1:16" customFormat="1" ht="50" customHeight="1" x14ac:dyDescent="0.35">
      <c r="A25" s="14"/>
      <c r="B25" s="177" t="s">
        <v>176</v>
      </c>
      <c r="C25" s="66"/>
      <c r="D25" s="164">
        <f>'Parameters Dashboard'!H10</f>
        <v>8</v>
      </c>
      <c r="E25" s="165"/>
      <c r="F25" s="166">
        <f>'Calculation Dashboard'!AI25</f>
        <v>0</v>
      </c>
      <c r="G25" s="92"/>
      <c r="H25" s="167">
        <f>F25/D25</f>
        <v>0</v>
      </c>
      <c r="I25" s="66"/>
      <c r="J25" s="238" t="str">
        <f>IF(H25&gt;='Parameters Dashboard'!H47,'Parameters Dashboard'!J47,IF(H25&gt;='Parameters Dashboard'!H48,'Parameters Dashboard'!J48,IF(H25&gt;='Parameters Dashboard'!H49,'Parameters Dashboard'!J49,IF(H25&gt;'Parameters Dashboard'!H50,'Parameters Dashboard'!J50,"Key area currenlty not addressed"))))</f>
        <v>Key area currenlty not addressed</v>
      </c>
      <c r="K25" s="66"/>
      <c r="L25" s="66"/>
      <c r="M25" s="66"/>
      <c r="N25" s="66"/>
      <c r="O25" s="163"/>
      <c r="P25" s="14"/>
    </row>
    <row r="26" spans="1:16" customFormat="1" x14ac:dyDescent="0.35">
      <c r="A26" s="14"/>
      <c r="B26" s="169"/>
      <c r="C26" s="66"/>
      <c r="D26" s="92"/>
      <c r="E26" s="92"/>
      <c r="F26" s="92"/>
      <c r="G26" s="92"/>
      <c r="H26" s="92"/>
      <c r="I26" s="66"/>
      <c r="J26" s="222"/>
      <c r="K26" s="168"/>
      <c r="L26" s="66"/>
      <c r="M26" s="66"/>
      <c r="N26" s="66"/>
      <c r="O26" s="163"/>
      <c r="P26" s="14"/>
    </row>
    <row r="27" spans="1:16" customFormat="1" ht="15.5" x14ac:dyDescent="0.35">
      <c r="A27" s="14"/>
      <c r="B27" s="179" t="s">
        <v>227</v>
      </c>
      <c r="C27" s="170"/>
      <c r="D27" s="325">
        <f>SUM(F17:F25)/100</f>
        <v>0</v>
      </c>
      <c r="E27" s="325"/>
      <c r="F27" s="325"/>
      <c r="G27" s="325"/>
      <c r="H27" s="325"/>
      <c r="I27" s="244"/>
      <c r="J27" s="333" t="s">
        <v>310</v>
      </c>
      <c r="K27" s="241"/>
      <c r="L27" s="240"/>
      <c r="M27" s="240"/>
      <c r="N27" s="240"/>
      <c r="O27" s="242"/>
      <c r="P27" s="14"/>
    </row>
    <row r="28" spans="1:16" customFormat="1" x14ac:dyDescent="0.35">
      <c r="A28" s="14"/>
      <c r="B28" s="162"/>
      <c r="C28" s="66"/>
      <c r="D28" s="66"/>
      <c r="E28" s="66"/>
      <c r="F28" s="66"/>
      <c r="G28" s="66"/>
      <c r="H28" s="66"/>
      <c r="I28" s="66"/>
      <c r="J28" s="334"/>
      <c r="K28" s="66"/>
      <c r="L28" s="66"/>
      <c r="M28" s="66"/>
      <c r="N28" s="66"/>
      <c r="O28" s="163"/>
      <c r="P28" s="14"/>
    </row>
    <row r="29" spans="1:16" customFormat="1" ht="50" customHeight="1" x14ac:dyDescent="0.35">
      <c r="A29" s="14"/>
      <c r="B29" s="326" t="str">
        <f>IF(D27&gt;='Parameters Dashboard'!H47,'Parameters Dashboard'!I47,IF(D27&gt;='Parameters Dashboard'!H48,'Parameters Dashboard'!I48,IF(D27&gt;='Parameters Dashboard'!H49,'Parameters Dashboard'!I49,IF(D27&gt;'Parameters Dashboard'!H50,'Parameters Dashboard'!I50,"Reusability Assessment to be started"))))</f>
        <v>Reusability Assessment to be started</v>
      </c>
      <c r="C29" s="326"/>
      <c r="D29" s="326"/>
      <c r="E29" s="326"/>
      <c r="F29" s="326"/>
      <c r="G29" s="326"/>
      <c r="H29" s="326"/>
      <c r="I29" s="66"/>
      <c r="J29" s="335"/>
      <c r="K29" s="66"/>
      <c r="L29" s="66"/>
      <c r="M29" s="66"/>
      <c r="N29" s="66"/>
      <c r="O29" s="163"/>
      <c r="P29" s="14"/>
    </row>
    <row r="30" spans="1:16" customFormat="1" x14ac:dyDescent="0.35">
      <c r="A30" s="14"/>
      <c r="B30" s="243"/>
      <c r="C30" s="170"/>
      <c r="D30" s="170"/>
      <c r="E30" s="170"/>
      <c r="F30" s="170"/>
      <c r="G30" s="170"/>
      <c r="H30" s="170"/>
      <c r="I30" s="170"/>
      <c r="J30" s="170"/>
      <c r="K30" s="170"/>
      <c r="L30" s="170"/>
      <c r="M30" s="170"/>
      <c r="N30" s="170"/>
      <c r="O30" s="171"/>
      <c r="P30" s="14"/>
    </row>
    <row r="31" spans="1:16" customFormat="1" x14ac:dyDescent="0.35">
      <c r="A31" s="14"/>
      <c r="B31" s="14"/>
      <c r="C31" s="14"/>
      <c r="D31" s="14"/>
      <c r="E31" s="14"/>
      <c r="F31" s="14"/>
      <c r="G31" s="14"/>
      <c r="H31" s="14"/>
      <c r="I31" s="14"/>
      <c r="J31" s="14"/>
      <c r="K31" s="14"/>
      <c r="L31" s="14"/>
      <c r="M31" s="14"/>
      <c r="N31" s="14"/>
      <c r="O31" s="14"/>
      <c r="P31" s="14"/>
    </row>
    <row r="32" spans="1:16" customFormat="1" x14ac:dyDescent="0.35">
      <c r="A32" s="14"/>
      <c r="B32" s="14"/>
      <c r="C32" s="14"/>
      <c r="D32" s="14"/>
      <c r="E32" s="14"/>
      <c r="F32" s="14"/>
      <c r="G32" s="14"/>
      <c r="H32" s="14"/>
      <c r="I32" s="14"/>
      <c r="J32" s="14"/>
      <c r="K32" s="14"/>
      <c r="L32" s="14"/>
      <c r="M32" s="14"/>
      <c r="N32" s="14"/>
      <c r="O32" s="14"/>
      <c r="P32" s="14"/>
    </row>
    <row r="33" spans="1:16" customFormat="1" x14ac:dyDescent="0.35">
      <c r="A33" s="14"/>
      <c r="B33" s="14"/>
      <c r="C33" s="14"/>
      <c r="D33" s="14"/>
      <c r="E33" s="14"/>
      <c r="F33" s="14"/>
      <c r="G33" s="14"/>
      <c r="H33" s="14"/>
      <c r="I33" s="14"/>
      <c r="J33" s="14"/>
      <c r="K33" s="14"/>
      <c r="L33" s="14"/>
      <c r="M33" s="14"/>
      <c r="N33" s="14"/>
      <c r="O33" s="14"/>
      <c r="P33" s="14"/>
    </row>
    <row r="34" spans="1:16" customFormat="1" x14ac:dyDescent="0.35">
      <c r="A34" s="14"/>
      <c r="B34" s="14"/>
      <c r="C34" s="14"/>
      <c r="D34" s="14"/>
      <c r="E34" s="14"/>
      <c r="F34" s="14"/>
      <c r="G34" s="14"/>
      <c r="H34" s="14"/>
      <c r="I34" s="14"/>
      <c r="J34" s="14"/>
      <c r="K34" s="14"/>
      <c r="L34" s="14"/>
      <c r="M34" s="14"/>
      <c r="N34" s="14"/>
      <c r="O34" s="14"/>
      <c r="P34" s="14"/>
    </row>
    <row r="35" spans="1:16" customFormat="1" x14ac:dyDescent="0.35">
      <c r="A35" s="14"/>
      <c r="B35" s="14"/>
      <c r="C35" s="14"/>
      <c r="D35" s="14"/>
      <c r="E35" s="14"/>
      <c r="F35" s="14"/>
      <c r="G35" s="14"/>
      <c r="H35" s="14"/>
      <c r="I35" s="14"/>
      <c r="J35" s="14"/>
      <c r="K35" s="14"/>
      <c r="L35" s="14"/>
      <c r="M35" s="14"/>
      <c r="N35" s="14"/>
      <c r="O35" s="14"/>
      <c r="P35" s="14"/>
    </row>
    <row r="36" spans="1:16" customFormat="1" x14ac:dyDescent="0.35">
      <c r="A36" s="14"/>
      <c r="B36" s="14"/>
      <c r="C36" s="14"/>
      <c r="D36" s="14"/>
      <c r="E36" s="14"/>
      <c r="F36" s="14"/>
      <c r="G36" s="14"/>
      <c r="H36" s="14"/>
      <c r="I36" s="14"/>
      <c r="J36" s="14"/>
      <c r="K36" s="14"/>
      <c r="L36" s="14"/>
      <c r="M36" s="14"/>
      <c r="N36" s="14"/>
      <c r="O36" s="14"/>
      <c r="P36" s="14"/>
    </row>
    <row r="37" spans="1:16" customFormat="1" x14ac:dyDescent="0.35">
      <c r="A37" s="14"/>
      <c r="B37" s="14"/>
      <c r="C37" s="14"/>
      <c r="D37" s="14"/>
      <c r="E37" s="14"/>
      <c r="F37" s="14"/>
      <c r="G37" s="14"/>
      <c r="H37" s="14"/>
      <c r="I37" s="14"/>
      <c r="J37" s="14"/>
      <c r="K37" s="14"/>
      <c r="L37" s="14"/>
      <c r="M37" s="14"/>
      <c r="N37" s="14"/>
      <c r="O37" s="14"/>
      <c r="P37" s="14"/>
    </row>
  </sheetData>
  <sheetProtection algorithmName="SHA-512" hashValue="tDwHxgCOb/U1iefvVJh8uhtkraWcTpxlzdiwAvMG+CoGXy1HedLSGGi7WMTYqTzUciynwawK6xil93dMJ2RGdw==" saltValue="qFD9nQeKZ9NZN6JmuI7opQ==" spinCount="100000" sheet="1" objects="1" scenarios="1"/>
  <mergeCells count="9">
    <mergeCell ref="D27:H27"/>
    <mergeCell ref="B29:H29"/>
    <mergeCell ref="D3:J3"/>
    <mergeCell ref="D7:J7"/>
    <mergeCell ref="D9:J9"/>
    <mergeCell ref="D11:J11"/>
    <mergeCell ref="D13:J13"/>
    <mergeCell ref="J27:J29"/>
    <mergeCell ref="D5:J5"/>
  </mergeCells>
  <conditionalFormatting sqref="D17 F17 H17">
    <cfRule type="expression" dxfId="92" priority="103">
      <formula>$D$17=0</formula>
    </cfRule>
  </conditionalFormatting>
  <conditionalFormatting sqref="D19 F19 H19">
    <cfRule type="expression" dxfId="91" priority="104">
      <formula>$D$19=0</formula>
    </cfRule>
  </conditionalFormatting>
  <conditionalFormatting sqref="D21 F21 H21">
    <cfRule type="expression" dxfId="90" priority="105">
      <formula>$D$21=0</formula>
    </cfRule>
  </conditionalFormatting>
  <conditionalFormatting sqref="D23 F23 F25">
    <cfRule type="expression" dxfId="89" priority="106">
      <formula>$D$23=0</formula>
    </cfRule>
  </conditionalFormatting>
  <conditionalFormatting sqref="C3 B14">
    <cfRule type="expression" dxfId="88" priority="120">
      <formula>$F$188="unselect"</formula>
    </cfRule>
    <cfRule type="expression" dxfId="87" priority="121">
      <formula>AND($F$188="select",$F$190="select")</formula>
    </cfRule>
    <cfRule type="expression" dxfId="86" priority="122">
      <formula>$F$188="select"</formula>
    </cfRule>
  </conditionalFormatting>
  <conditionalFormatting sqref="B3">
    <cfRule type="expression" dxfId="85" priority="117">
      <formula>$F$188="unselect"</formula>
    </cfRule>
    <cfRule type="expression" dxfId="84" priority="118">
      <formula>AND($F$188="select",$F$190="select")</formula>
    </cfRule>
    <cfRule type="expression" dxfId="83" priority="119">
      <formula>$F$188="select"</formula>
    </cfRule>
  </conditionalFormatting>
  <conditionalFormatting sqref="B9:B10">
    <cfRule type="expression" dxfId="82" priority="114">
      <formula>$F$188="unselect"</formula>
    </cfRule>
    <cfRule type="expression" dxfId="81" priority="115">
      <formula>AND($F$188="select",$F$190="select")</formula>
    </cfRule>
    <cfRule type="expression" dxfId="80" priority="116">
      <formula>$F$188="select"</formula>
    </cfRule>
  </conditionalFormatting>
  <conditionalFormatting sqref="D17 F17 F19 D19 H19 H17">
    <cfRule type="expression" dxfId="79" priority="97">
      <formula>AND($D$21=0,$D$23=0)</formula>
    </cfRule>
  </conditionalFormatting>
  <conditionalFormatting sqref="B13">
    <cfRule type="expression" dxfId="78" priority="94">
      <formula>$F$188="unselect"</formula>
    </cfRule>
    <cfRule type="expression" dxfId="77" priority="95">
      <formula>AND($F$188="select",$F$190="select")</formula>
    </cfRule>
    <cfRule type="expression" dxfId="76" priority="96">
      <formula>$F$188="select"</formula>
    </cfRule>
  </conditionalFormatting>
  <conditionalFormatting sqref="B11">
    <cfRule type="expression" dxfId="75" priority="91">
      <formula>$F$188="unselect"</formula>
    </cfRule>
    <cfRule type="expression" dxfId="74" priority="92">
      <formula>AND($F$188="select",$F$190="select")</formula>
    </cfRule>
    <cfRule type="expression" dxfId="73" priority="93">
      <formula>$F$188="select"</formula>
    </cfRule>
  </conditionalFormatting>
  <conditionalFormatting sqref="B7">
    <cfRule type="expression" dxfId="72" priority="88">
      <formula>$F$188="unselect"</formula>
    </cfRule>
    <cfRule type="expression" dxfId="71" priority="89">
      <formula>AND($F$188="select",$F$190="select")</formula>
    </cfRule>
    <cfRule type="expression" dxfId="70" priority="90">
      <formula>$F$188="select"</formula>
    </cfRule>
  </conditionalFormatting>
  <conditionalFormatting sqref="D25">
    <cfRule type="expression" dxfId="69" priority="87">
      <formula>$D$23=0</formula>
    </cfRule>
  </conditionalFormatting>
  <conditionalFormatting sqref="H19">
    <cfRule type="expression" dxfId="68" priority="86">
      <formula>$D$17=0</formula>
    </cfRule>
  </conditionalFormatting>
  <conditionalFormatting sqref="H21">
    <cfRule type="expression" dxfId="67" priority="85">
      <formula>$D$17=0</formula>
    </cfRule>
  </conditionalFormatting>
  <conditionalFormatting sqref="H21">
    <cfRule type="expression" dxfId="66" priority="84">
      <formula>AND($D$21=0,$D$23=0)</formula>
    </cfRule>
  </conditionalFormatting>
  <conditionalFormatting sqref="H23">
    <cfRule type="expression" dxfId="65" priority="79">
      <formula>$D$17=0</formula>
    </cfRule>
  </conditionalFormatting>
  <conditionalFormatting sqref="H23">
    <cfRule type="expression" dxfId="64" priority="78">
      <formula>AND($D$21=0,$D$23=0)</formula>
    </cfRule>
  </conditionalFormatting>
  <conditionalFormatting sqref="H25">
    <cfRule type="expression" dxfId="63" priority="73">
      <formula>$D$17=0</formula>
    </cfRule>
  </conditionalFormatting>
  <conditionalFormatting sqref="H25">
    <cfRule type="expression" dxfId="62" priority="72">
      <formula>AND($D$21=0,$D$23=0)</formula>
    </cfRule>
  </conditionalFormatting>
  <conditionalFormatting sqref="H17">
    <cfRule type="expression" dxfId="61" priority="71">
      <formula>$D$19=0</formula>
    </cfRule>
  </conditionalFormatting>
  <conditionalFormatting sqref="H17">
    <cfRule type="expression" dxfId="60" priority="70">
      <formula>$D$17=0</formula>
    </cfRule>
  </conditionalFormatting>
  <conditionalFormatting sqref="H17:H25">
    <cfRule type="dataBar" priority="25">
      <dataBar>
        <cfvo type="num" val="0"/>
        <cfvo type="num" val="1"/>
        <color rgb="FF638EC6"/>
      </dataBar>
      <extLst>
        <ext xmlns:x14="http://schemas.microsoft.com/office/spreadsheetml/2009/9/main" uri="{B025F937-C7B1-47D3-B67F-A62EFF666E3E}">
          <x14:id>{CA815CC0-3571-4AC7-A021-08A808550A83}</x14:id>
        </ext>
      </extLst>
    </cfRule>
    <cfRule type="dataBar" priority="26">
      <dataBar>
        <cfvo type="num" val="0"/>
        <cfvo type="num" val="1"/>
        <color rgb="FF638EC6"/>
      </dataBar>
      <extLst>
        <ext xmlns:x14="http://schemas.microsoft.com/office/spreadsheetml/2009/9/main" uri="{B025F937-C7B1-47D3-B67F-A62EFF666E3E}">
          <x14:id>{35F6E03F-BBE2-4487-BB45-498E6E17CC4A}</x14:id>
        </ext>
      </extLst>
    </cfRule>
    <cfRule type="dataBar" priority="27">
      <dataBar>
        <cfvo type="min"/>
        <cfvo type="max"/>
        <color rgb="FF638EC6"/>
      </dataBar>
      <extLst>
        <ext xmlns:x14="http://schemas.microsoft.com/office/spreadsheetml/2009/9/main" uri="{B025F937-C7B1-47D3-B67F-A62EFF666E3E}">
          <x14:id>{8F3236A6-9E32-4802-B8A0-ACD95DD8A79C}</x14:id>
        </ext>
      </extLst>
    </cfRule>
    <cfRule type="dataBar" priority="28">
      <dataBar>
        <cfvo type="num" val="0"/>
        <cfvo type="num" val="1"/>
        <color rgb="FF008AEF"/>
      </dataBar>
      <extLst>
        <ext xmlns:x14="http://schemas.microsoft.com/office/spreadsheetml/2009/9/main" uri="{B025F937-C7B1-47D3-B67F-A62EFF666E3E}">
          <x14:id>{F46BF801-D48B-4D87-85E2-ADBC8921EA23}</x14:id>
        </ext>
      </extLst>
    </cfRule>
    <cfRule type="dataBar" priority="30">
      <dataBar>
        <cfvo type="num" val="0"/>
        <cfvo type="num" val="10"/>
        <color rgb="FF008AEF"/>
      </dataBar>
      <extLst>
        <ext xmlns:x14="http://schemas.microsoft.com/office/spreadsheetml/2009/9/main" uri="{B025F937-C7B1-47D3-B67F-A62EFF666E3E}">
          <x14:id>{21FB787B-D7C7-4F88-B550-7065DEE01044}</x14:id>
        </ext>
      </extLst>
    </cfRule>
    <cfRule type="dataBar" priority="32">
      <dataBar>
        <cfvo type="min"/>
        <cfvo type="max"/>
        <color rgb="FF638EC6"/>
      </dataBar>
      <extLst>
        <ext xmlns:x14="http://schemas.microsoft.com/office/spreadsheetml/2009/9/main" uri="{B025F937-C7B1-47D3-B67F-A62EFF666E3E}">
          <x14:id>{0A8439BC-2569-4F35-980A-D1BF196CDF79}</x14:id>
        </ext>
      </extLst>
    </cfRule>
    <cfRule type="dataBar" priority="33">
      <dataBar>
        <cfvo type="min"/>
        <cfvo type="max"/>
        <color rgb="FF008AEF"/>
      </dataBar>
      <extLst>
        <ext xmlns:x14="http://schemas.microsoft.com/office/spreadsheetml/2009/9/main" uri="{B025F937-C7B1-47D3-B67F-A62EFF666E3E}">
          <x14:id>{3C361248-44F3-4011-991F-AB8DBB1B667B}</x14:id>
        </ext>
      </extLst>
    </cfRule>
  </conditionalFormatting>
  <conditionalFormatting sqref="H21">
    <cfRule type="expression" dxfId="59" priority="20">
      <formula>$D$17=0</formula>
    </cfRule>
  </conditionalFormatting>
  <conditionalFormatting sqref="H21">
    <cfRule type="expression" dxfId="58" priority="19">
      <formula>AND($D$21=0,$D$23=0)</formula>
    </cfRule>
  </conditionalFormatting>
  <conditionalFormatting sqref="H19">
    <cfRule type="expression" dxfId="57" priority="14">
      <formula>$D$17=0</formula>
    </cfRule>
  </conditionalFormatting>
  <conditionalFormatting sqref="H19">
    <cfRule type="expression" dxfId="56" priority="13">
      <formula>AND($D$21=0,$D$23=0)</formula>
    </cfRule>
  </conditionalFormatting>
  <conditionalFormatting sqref="H17">
    <cfRule type="expression" dxfId="55" priority="8">
      <formula>$D$17=0</formula>
    </cfRule>
  </conditionalFormatting>
  <conditionalFormatting sqref="H17">
    <cfRule type="expression" dxfId="54" priority="7">
      <formula>AND($D$21=0,$D$23=0)</formula>
    </cfRule>
  </conditionalFormatting>
  <conditionalFormatting sqref="C5">
    <cfRule type="expression" dxfId="53" priority="4">
      <formula>$F$188="unselect"</formula>
    </cfRule>
    <cfRule type="expression" dxfId="52" priority="5">
      <formula>AND($F$188="select",$F$190="select")</formula>
    </cfRule>
    <cfRule type="expression" dxfId="51" priority="6">
      <formula>$F$188="select"</formula>
    </cfRule>
  </conditionalFormatting>
  <conditionalFormatting sqref="B5">
    <cfRule type="expression" dxfId="50" priority="1">
      <formula>$F$188="unselect"</formula>
    </cfRule>
    <cfRule type="expression" dxfId="49" priority="2">
      <formula>AND($F$188="select",$F$190="select")</formula>
    </cfRule>
    <cfRule type="expression" dxfId="48" priority="3">
      <formula>$F$188="select"</formula>
    </cfRule>
  </conditionalFormatting>
  <dataValidations count="1">
    <dataValidation allowBlank="1" showInputMessage="1" showErrorMessage="1" prompt="Fill in information here." sqref="D14:J14"/>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dataBar" id="{CA815CC0-3571-4AC7-A021-08A808550A83}">
            <x14:dataBar minLength="0" maxLength="100">
              <x14:cfvo type="num">
                <xm:f>0</xm:f>
              </x14:cfvo>
              <x14:cfvo type="num">
                <xm:f>1</xm:f>
              </x14:cfvo>
              <x14:negativeFillColor rgb="FFFF0000"/>
              <x14:axisColor rgb="FF000000"/>
            </x14:dataBar>
          </x14:cfRule>
          <x14:cfRule type="dataBar" id="{35F6E03F-BBE2-4487-BB45-498E6E17CC4A}">
            <x14:dataBar minLength="0" maxLength="100" gradient="0">
              <x14:cfvo type="num">
                <xm:f>0</xm:f>
              </x14:cfvo>
              <x14:cfvo type="num">
                <xm:f>1</xm:f>
              </x14:cfvo>
              <x14:negativeFillColor rgb="FFFF0000"/>
              <x14:axisColor rgb="FF000000"/>
            </x14:dataBar>
          </x14:cfRule>
          <x14:cfRule type="dataBar" id="{8F3236A6-9E32-4802-B8A0-ACD95DD8A79C}">
            <x14:dataBar minLength="0" maxLength="100">
              <x14:cfvo type="autoMin"/>
              <x14:cfvo type="autoMax"/>
              <x14:negativeFillColor rgb="FFFF0000"/>
              <x14:axisColor rgb="FF000000"/>
            </x14:dataBar>
          </x14:cfRule>
          <x14:cfRule type="dataBar" id="{F46BF801-D48B-4D87-85E2-ADBC8921EA23}">
            <x14:dataBar minLength="0" maxLength="100" border="1" negativeBarBorderColorSameAsPositive="0">
              <x14:cfvo type="num">
                <xm:f>0</xm:f>
              </x14:cfvo>
              <x14:cfvo type="num">
                <xm:f>1</xm:f>
              </x14:cfvo>
              <x14:borderColor rgb="FF008AEF"/>
              <x14:negativeFillColor rgb="FFFF0000"/>
              <x14:negativeBorderColor rgb="FFFF0000"/>
              <x14:axisColor rgb="FF000000"/>
            </x14:dataBar>
          </x14:cfRule>
          <x14:cfRule type="dataBar" id="{21FB787B-D7C7-4F88-B550-7065DEE01044}">
            <x14:dataBar minLength="0" maxLength="100" border="1" negativeBarBorderColorSameAsPositive="0">
              <x14:cfvo type="num">
                <xm:f>0</xm:f>
              </x14:cfvo>
              <x14:cfvo type="num">
                <xm:f>10</xm:f>
              </x14:cfvo>
              <x14:borderColor rgb="FF008AEF"/>
              <x14:negativeFillColor rgb="FFFF0000"/>
              <x14:negativeBorderColor rgb="FFFF0000"/>
              <x14:axisColor rgb="FF000000"/>
            </x14:dataBar>
          </x14:cfRule>
          <x14:cfRule type="dataBar" id="{0A8439BC-2569-4F35-980A-D1BF196CDF79}">
            <x14:dataBar minLength="0" maxLength="100" gradient="0">
              <x14:cfvo type="autoMin"/>
              <x14:cfvo type="autoMax"/>
              <x14:negativeFillColor rgb="FFFF0000"/>
              <x14:axisColor rgb="FF000000"/>
            </x14:dataBar>
          </x14:cfRule>
          <x14:cfRule type="dataBar" id="{3C361248-44F3-4011-991F-AB8DBB1B667B}">
            <x14:dataBar minLength="0" maxLength="100" border="1" negativeBarBorderColorSameAsPositive="0">
              <x14:cfvo type="autoMin"/>
              <x14:cfvo type="autoMax"/>
              <x14:borderColor rgb="FF008AEF"/>
              <x14:negativeFillColor rgb="FFFF0000"/>
              <x14:negativeBorderColor rgb="FFFF0000"/>
              <x14:axisColor rgb="FF000000"/>
            </x14:dataBar>
          </x14:cfRule>
          <xm:sqref>H17:H25</xm:sqref>
        </x14:conditionalFormatting>
        <x14:conditionalFormatting xmlns:xm="http://schemas.microsoft.com/office/excel/2006/main">
          <x14:cfRule type="containsText" priority="102" operator="containsText" id="{F144BB94-C1D3-446B-99B8-33225B56BB4F}">
            <xm:f>NOT(ISERROR(SEARCH('[RQAT_-_excel_tool_v1_free.xlsx]IOP Parameters Dashboard'!#REF!,B29)))</xm:f>
            <xm:f>'[RQAT_-_excel_tool_v1_free.xlsx]IOP Parameters Dashboard'!#REF!</xm:f>
            <x14:dxf>
              <font>
                <color rgb="FFFF0000"/>
              </font>
            </x14:dxf>
          </x14:cfRule>
          <x14:cfRule type="expression" priority="111" id="{7F925FE9-532E-4236-9E97-39B06B96706C}">
            <xm:f>$B$29='[RQAT_-_excel_tool_v1_free.xlsx]IOP Parameters Dashboard'!#REF!</xm:f>
            <x14:dxf>
              <font>
                <color rgb="FFFFC000"/>
              </font>
            </x14:dxf>
          </x14:cfRule>
          <x14:cfRule type="expression" priority="112" id="{1DEC3D58-D915-46F7-9B6C-4E3A31A75497}">
            <xm:f>$B$29='[RQAT_-_excel_tool_v1_free.xlsx]IOP Parameters Dashboard'!#REF!</xm:f>
            <x14:dxf>
              <font>
                <color rgb="FF92D050"/>
              </font>
            </x14:dxf>
          </x14:cfRule>
          <x14:cfRule type="expression" priority="113" id="{D768D814-9D61-42C7-914B-D6DC4429DBC6}">
            <xm:f>$B$29='[RQAT_-_excel_tool_v1_free.xlsx]IOP Parameters Dashboard'!#REF!</xm:f>
            <x14:dxf>
              <font>
                <color rgb="FF00B050"/>
              </font>
            </x14:dxf>
          </x14:cfRule>
          <xm:sqref>B29:H29</xm:sqref>
        </x14:conditionalFormatting>
        <x14:conditionalFormatting xmlns:xm="http://schemas.microsoft.com/office/excel/2006/main">
          <x14:cfRule type="cellIs" priority="107" operator="between" id="{96E839D7-AACC-4550-A38C-3B3676B0468F}">
            <xm:f>0</xm:f>
            <xm:f>'[RQAT_-_excel_tool_v1_free.xlsx]IOP Parameters Dashboard'!#REF!-0.000000000000001</xm:f>
            <x14:dxf>
              <fill>
                <patternFill>
                  <bgColor rgb="FFFF0000"/>
                </patternFill>
              </fill>
            </x14:dxf>
          </x14:cfRule>
          <x14:cfRule type="cellIs" priority="108" operator="between" id="{CB9E2852-DF28-4172-A8E7-C76DB00C75F1}">
            <xm:f>'[RQAT_-_excel_tool_v1_free.xlsx]IOP Parameters Dashboard'!#REF!</xm:f>
            <xm:f>'[RQAT_-_excel_tool_v1_free.xlsx]IOP Parameters Dashboard'!#REF!-0.0000000000001</xm:f>
            <x14:dxf>
              <fill>
                <patternFill>
                  <bgColor rgb="FFFFFF99"/>
                </patternFill>
              </fill>
            </x14:dxf>
          </x14:cfRule>
          <x14:cfRule type="cellIs" priority="109" operator="between" id="{FB4C1794-F8C2-46C4-B875-25345BECE0CE}">
            <xm:f>'[RQAT_-_excel_tool_v1_free.xlsx]IOP Parameters Dashboard'!#REF!</xm:f>
            <xm:f>'[RQAT_-_excel_tool_v1_free.xlsx]IOP Parameters Dashboard'!#REF!-0.0000000000001</xm:f>
            <x14:dxf>
              <fill>
                <patternFill>
                  <bgColor theme="9" tint="0.39994506668294322"/>
                </patternFill>
              </fill>
            </x14:dxf>
          </x14:cfRule>
          <x14:cfRule type="cellIs" priority="110" operator="greaterThanOrEqual" id="{407C895D-CA99-487C-A8E7-6D2E0022E4A0}">
            <xm:f>'[RQAT_-_excel_tool_v1_free.xlsx]IOP Parameters Dashboard'!#REF!</xm:f>
            <x14:dxf>
              <fill>
                <patternFill>
                  <bgColor rgb="FF00B050"/>
                </patternFill>
              </fill>
            </x14:dxf>
          </x14:cfRule>
          <xm:sqref>D27 H19 H21 H17</xm:sqref>
        </x14:conditionalFormatting>
        <x14:conditionalFormatting xmlns:xm="http://schemas.microsoft.com/office/excel/2006/main">
          <x14:cfRule type="cellIs" priority="80" operator="between" id="{87BFFFA4-9365-4584-BF67-0A8D368448FE}">
            <xm:f>0</xm:f>
            <xm:f>'[RQAT_-_excel_tool_v1_free.xlsx]IOP Parameters Dashboard'!#REF!-0.000000000000001</xm:f>
            <x14:dxf>
              <fill>
                <patternFill>
                  <bgColor rgb="FFFF0000"/>
                </patternFill>
              </fill>
            </x14:dxf>
          </x14:cfRule>
          <x14:cfRule type="cellIs" priority="81" operator="between" id="{263093A9-4414-4E9C-BDE0-09AAADD57A9C}">
            <xm:f>'[RQAT_-_excel_tool_v1_free.xlsx]IOP Parameters Dashboard'!#REF!</xm:f>
            <xm:f>'[RQAT_-_excel_tool_v1_free.xlsx]IOP Parameters Dashboard'!#REF!-0.0000000000001</xm:f>
            <x14:dxf>
              <fill>
                <patternFill>
                  <bgColor rgb="FFFFFF99"/>
                </patternFill>
              </fill>
            </x14:dxf>
          </x14:cfRule>
          <x14:cfRule type="cellIs" priority="82" operator="between" id="{23DD5DA8-10D3-499E-80F4-4741EC64238D}">
            <xm:f>'[RQAT_-_excel_tool_v1_free.xlsx]IOP Parameters Dashboard'!#REF!</xm:f>
            <xm:f>'[RQAT_-_excel_tool_v1_free.xlsx]IOP Parameters Dashboard'!#REF!-0.0000000000001</xm:f>
            <x14:dxf>
              <fill>
                <patternFill>
                  <bgColor theme="9" tint="0.39994506668294322"/>
                </patternFill>
              </fill>
            </x14:dxf>
          </x14:cfRule>
          <x14:cfRule type="cellIs" priority="83" operator="greaterThanOrEqual" id="{82E331EF-6721-4148-BFD3-2CFB72FE1894}">
            <xm:f>'[RQAT_-_excel_tool_v1_free.xlsx]IOP Parameters Dashboard'!#REF!</xm:f>
            <x14:dxf>
              <fill>
                <patternFill>
                  <bgColor rgb="FF00B050"/>
                </patternFill>
              </fill>
            </x14:dxf>
          </x14:cfRule>
          <xm:sqref>H23</xm:sqref>
        </x14:conditionalFormatting>
        <x14:conditionalFormatting xmlns:xm="http://schemas.microsoft.com/office/excel/2006/main">
          <x14:cfRule type="cellIs" priority="74" operator="between" id="{2D1D8954-72AD-4E05-BD0E-6ED15488FCF5}">
            <xm:f>0</xm:f>
            <xm:f>'[RQAT_-_excel_tool_v1_free.xlsx]IOP Parameters Dashboard'!#REF!-0.000000000000001</xm:f>
            <x14:dxf>
              <fill>
                <patternFill>
                  <bgColor rgb="FFFF0000"/>
                </patternFill>
              </fill>
            </x14:dxf>
          </x14:cfRule>
          <x14:cfRule type="cellIs" priority="75" operator="between" id="{242F53E7-2AE4-4424-9AA7-1DAAE0212831}">
            <xm:f>'[RQAT_-_excel_tool_v1_free.xlsx]IOP Parameters Dashboard'!#REF!</xm:f>
            <xm:f>'[RQAT_-_excel_tool_v1_free.xlsx]IOP Parameters Dashboard'!#REF!-0.0000000000001</xm:f>
            <x14:dxf>
              <fill>
                <patternFill>
                  <bgColor rgb="FFFFFF99"/>
                </patternFill>
              </fill>
            </x14:dxf>
          </x14:cfRule>
          <x14:cfRule type="cellIs" priority="76" operator="between" id="{FBCE21AB-A64F-455A-9AEA-4BD59888E7B6}">
            <xm:f>'[RQAT_-_excel_tool_v1_free.xlsx]IOP Parameters Dashboard'!#REF!</xm:f>
            <xm:f>'[RQAT_-_excel_tool_v1_free.xlsx]IOP Parameters Dashboard'!#REF!-0.0000000000001</xm:f>
            <x14:dxf>
              <fill>
                <patternFill>
                  <bgColor theme="9" tint="0.39994506668294322"/>
                </patternFill>
              </fill>
            </x14:dxf>
          </x14:cfRule>
          <x14:cfRule type="cellIs" priority="77" operator="greaterThanOrEqual" id="{CA7A1C12-E8A8-469B-85E9-A27EF1E77BC9}">
            <xm:f>'[RQAT_-_excel_tool_v1_free.xlsx]IOP Parameters Dashboard'!#REF!</xm:f>
            <x14:dxf>
              <fill>
                <patternFill>
                  <bgColor rgb="FF00B050"/>
                </patternFill>
              </fill>
            </x14:dxf>
          </x14:cfRule>
          <xm:sqref>H25</xm:sqref>
        </x14:conditionalFormatting>
        <x14:conditionalFormatting xmlns:xm="http://schemas.microsoft.com/office/excel/2006/main">
          <x14:cfRule type="containsText" priority="50" operator="containsText" id="{1B8E3A45-A790-4FA6-911D-E18CCF31D9C5}">
            <xm:f>NOT(ISERROR(SEARCH('[RQAT_-_excel_tool_v1_free.xlsx]IOP Parameters Dashboard'!#REF!,J17)))</xm:f>
            <xm:f>'[RQAT_-_excel_tool_v1_free.xlsx]IOP Parameters Dashboard'!#REF!</xm:f>
            <x14:dxf>
              <font>
                <color rgb="FFFF0000"/>
              </font>
            </x14:dxf>
          </x14:cfRule>
          <x14:cfRule type="expression" priority="51" id="{C8A821DD-D183-4105-95B3-206C6C690FBD}">
            <xm:f>$B$29='[RQAT_-_excel_tool_v1_free.xlsx]IOP Parameters Dashboard'!#REF!</xm:f>
            <x14:dxf>
              <font>
                <color rgb="FFFFC000"/>
              </font>
            </x14:dxf>
          </x14:cfRule>
          <x14:cfRule type="expression" priority="52" id="{D62149A9-097F-49EE-8944-65BE946B9E7C}">
            <xm:f>$B$29='[RQAT_-_excel_tool_v1_free.xlsx]IOP Parameters Dashboard'!#REF!</xm:f>
            <x14:dxf>
              <font>
                <color rgb="FF92D050"/>
              </font>
            </x14:dxf>
          </x14:cfRule>
          <x14:cfRule type="expression" priority="53" id="{1D76466D-961F-4365-B28A-3D9591727246}">
            <xm:f>$B$29='[RQAT_-_excel_tool_v1_free.xlsx]IOP Parameters Dashboard'!#REF!</xm:f>
            <x14:dxf>
              <font>
                <color rgb="FF00B050"/>
              </font>
            </x14:dxf>
          </x14:cfRule>
          <xm:sqref>J17</xm:sqref>
        </x14:conditionalFormatting>
        <x14:conditionalFormatting xmlns:xm="http://schemas.microsoft.com/office/excel/2006/main">
          <x14:cfRule type="containsText" priority="34" operator="containsText" id="{6A7C2CE7-74D1-4EA8-88F2-D645CE399245}">
            <xm:f>NOT(ISERROR(SEARCH('[RQAT_-_excel_tool_v1_free.xlsx]IOP Parameters Dashboard'!#REF!,J25)))</xm:f>
            <xm:f>'[RQAT_-_excel_tool_v1_free.xlsx]IOP Parameters Dashboard'!#REF!</xm:f>
            <x14:dxf>
              <font>
                <color rgb="FFFF0000"/>
              </font>
            </x14:dxf>
          </x14:cfRule>
          <x14:cfRule type="expression" priority="35" id="{14D30FCC-B6F4-4963-A2B2-4C17811ED07A}">
            <xm:f>$B$29='[RQAT_-_excel_tool_v1_free.xlsx]IOP Parameters Dashboard'!#REF!</xm:f>
            <x14:dxf>
              <font>
                <color rgb="FFFFC000"/>
              </font>
            </x14:dxf>
          </x14:cfRule>
          <x14:cfRule type="expression" priority="36" id="{56D26B77-B6F6-4158-A88D-51EF6BBC1719}">
            <xm:f>$B$29='[RQAT_-_excel_tool_v1_free.xlsx]IOP Parameters Dashboard'!#REF!</xm:f>
            <x14:dxf>
              <font>
                <color rgb="FF92D050"/>
              </font>
            </x14:dxf>
          </x14:cfRule>
          <x14:cfRule type="expression" priority="37" id="{5653742A-4197-4BF1-AAEF-D3E2775261DB}">
            <xm:f>$B$29='[RQAT_-_excel_tool_v1_free.xlsx]IOP Parameters Dashboard'!#REF!</xm:f>
            <x14:dxf>
              <font>
                <color rgb="FF00B050"/>
              </font>
            </x14:dxf>
          </x14:cfRule>
          <xm:sqref>J25</xm:sqref>
        </x14:conditionalFormatting>
        <x14:conditionalFormatting xmlns:xm="http://schemas.microsoft.com/office/excel/2006/main">
          <x14:cfRule type="containsText" priority="46" operator="containsText" id="{BDAFC3E5-4291-4AFF-9268-CCEC96CB9E15}">
            <xm:f>NOT(ISERROR(SEARCH('[RQAT_-_excel_tool_v1_free.xlsx]IOP Parameters Dashboard'!#REF!,J19)))</xm:f>
            <xm:f>'[RQAT_-_excel_tool_v1_free.xlsx]IOP Parameters Dashboard'!#REF!</xm:f>
            <x14:dxf>
              <font>
                <color rgb="FFFF0000"/>
              </font>
            </x14:dxf>
          </x14:cfRule>
          <x14:cfRule type="expression" priority="47" id="{B38C99D3-43E7-4EAE-87D2-9985063A6EC5}">
            <xm:f>$B$29='[RQAT_-_excel_tool_v1_free.xlsx]IOP Parameters Dashboard'!#REF!</xm:f>
            <x14:dxf>
              <font>
                <color rgb="FFFFC000"/>
              </font>
            </x14:dxf>
          </x14:cfRule>
          <x14:cfRule type="expression" priority="48" id="{2AE36A23-1049-4B7A-B4D4-38FE6DC9CD32}">
            <xm:f>$B$29='[RQAT_-_excel_tool_v1_free.xlsx]IOP Parameters Dashboard'!#REF!</xm:f>
            <x14:dxf>
              <font>
                <color rgb="FF92D050"/>
              </font>
            </x14:dxf>
          </x14:cfRule>
          <x14:cfRule type="expression" priority="49" id="{33E8D234-F1C1-4F62-BC95-3DFFAC5F7AF4}">
            <xm:f>$B$29='[RQAT_-_excel_tool_v1_free.xlsx]IOP Parameters Dashboard'!#REF!</xm:f>
            <x14:dxf>
              <font>
                <color rgb="FF00B050"/>
              </font>
            </x14:dxf>
          </x14:cfRule>
          <xm:sqref>J19</xm:sqref>
        </x14:conditionalFormatting>
        <x14:conditionalFormatting xmlns:xm="http://schemas.microsoft.com/office/excel/2006/main">
          <x14:cfRule type="containsText" priority="42" operator="containsText" id="{BF42FF2F-9703-4971-AF8D-6B0CB1F3190B}">
            <xm:f>NOT(ISERROR(SEARCH('[RQAT_-_excel_tool_v1_free.xlsx]IOP Parameters Dashboard'!#REF!,J21)))</xm:f>
            <xm:f>'[RQAT_-_excel_tool_v1_free.xlsx]IOP Parameters Dashboard'!#REF!</xm:f>
            <x14:dxf>
              <font>
                <color rgb="FFFF0000"/>
              </font>
            </x14:dxf>
          </x14:cfRule>
          <x14:cfRule type="expression" priority="43" id="{4805D2F7-6713-4EA4-98C9-9731C67062E2}">
            <xm:f>$B$29='[RQAT_-_excel_tool_v1_free.xlsx]IOP Parameters Dashboard'!#REF!</xm:f>
            <x14:dxf>
              <font>
                <color rgb="FFFFC000"/>
              </font>
            </x14:dxf>
          </x14:cfRule>
          <x14:cfRule type="expression" priority="44" id="{4BC50E04-FF00-44B0-B649-51C3D48D679D}">
            <xm:f>$B$29='[RQAT_-_excel_tool_v1_free.xlsx]IOP Parameters Dashboard'!#REF!</xm:f>
            <x14:dxf>
              <font>
                <color rgb="FF92D050"/>
              </font>
            </x14:dxf>
          </x14:cfRule>
          <x14:cfRule type="expression" priority="45" id="{3F55AB51-A640-45A4-A0F2-A16788B9D016}">
            <xm:f>$B$29='[RQAT_-_excel_tool_v1_free.xlsx]IOP Parameters Dashboard'!#REF!</xm:f>
            <x14:dxf>
              <font>
                <color rgb="FF00B050"/>
              </font>
            </x14:dxf>
          </x14:cfRule>
          <xm:sqref>J21</xm:sqref>
        </x14:conditionalFormatting>
        <x14:conditionalFormatting xmlns:xm="http://schemas.microsoft.com/office/excel/2006/main">
          <x14:cfRule type="containsText" priority="38" operator="containsText" id="{E1BBA6B2-264D-4B3E-A463-3F161D2350E4}">
            <xm:f>NOT(ISERROR(SEARCH('[RQAT_-_excel_tool_v1_free.xlsx]IOP Parameters Dashboard'!#REF!,J23)))</xm:f>
            <xm:f>'[RQAT_-_excel_tool_v1_free.xlsx]IOP Parameters Dashboard'!#REF!</xm:f>
            <x14:dxf>
              <font>
                <color rgb="FFFF0000"/>
              </font>
            </x14:dxf>
          </x14:cfRule>
          <x14:cfRule type="expression" priority="39" id="{2BAE00D9-606C-40FC-8F3F-2F879D376FE1}">
            <xm:f>$B$29='[RQAT_-_excel_tool_v1_free.xlsx]IOP Parameters Dashboard'!#REF!</xm:f>
            <x14:dxf>
              <font>
                <color rgb="FFFFC000"/>
              </font>
            </x14:dxf>
          </x14:cfRule>
          <x14:cfRule type="expression" priority="40" id="{237FCBE5-FF21-4A4C-A3A6-F6482AC3851F}">
            <xm:f>$B$29='[RQAT_-_excel_tool_v1_free.xlsx]IOP Parameters Dashboard'!#REF!</xm:f>
            <x14:dxf>
              <font>
                <color rgb="FF92D050"/>
              </font>
            </x14:dxf>
          </x14:cfRule>
          <x14:cfRule type="expression" priority="41" id="{AF41BA26-04D0-43DC-81D9-215DCAFF3465}">
            <xm:f>$B$29='[RQAT_-_excel_tool_v1_free.xlsx]IOP Parameters Dashboard'!#REF!</xm:f>
            <x14:dxf>
              <font>
                <color rgb="FF00B050"/>
              </font>
            </x14:dxf>
          </x14:cfRule>
          <xm:sqref>J23</xm:sqref>
        </x14:conditionalFormatting>
        <x14:conditionalFormatting xmlns:xm="http://schemas.microsoft.com/office/excel/2006/main">
          <x14:cfRule type="cellIs" priority="21" operator="between" id="{76438AA6-0A26-4EC1-8AC0-4259C38021EC}">
            <xm:f>0</xm:f>
            <xm:f>'[RQAT_-_excel_tool_v1_free.xlsx]IOP Parameters Dashboard'!#REF!-0.000000000000001</xm:f>
            <x14:dxf>
              <fill>
                <patternFill>
                  <bgColor rgb="FFFF0000"/>
                </patternFill>
              </fill>
            </x14:dxf>
          </x14:cfRule>
          <x14:cfRule type="cellIs" priority="22" operator="between" id="{224D9115-A151-41C7-A261-20B428171134}">
            <xm:f>'[RQAT_-_excel_tool_v1_free.xlsx]IOP Parameters Dashboard'!#REF!</xm:f>
            <xm:f>'[RQAT_-_excel_tool_v1_free.xlsx]IOP Parameters Dashboard'!#REF!-0.0000000000001</xm:f>
            <x14:dxf>
              <fill>
                <patternFill>
                  <bgColor rgb="FFFFFF99"/>
                </patternFill>
              </fill>
            </x14:dxf>
          </x14:cfRule>
          <x14:cfRule type="cellIs" priority="23" operator="between" id="{9A2D1F22-1015-44BB-BE1E-E166277D9603}">
            <xm:f>'[RQAT_-_excel_tool_v1_free.xlsx]IOP Parameters Dashboard'!#REF!</xm:f>
            <xm:f>'[RQAT_-_excel_tool_v1_free.xlsx]IOP Parameters Dashboard'!#REF!-0.0000000000001</xm:f>
            <x14:dxf>
              <fill>
                <patternFill>
                  <bgColor theme="9" tint="0.39994506668294322"/>
                </patternFill>
              </fill>
            </x14:dxf>
          </x14:cfRule>
          <x14:cfRule type="cellIs" priority="24" operator="greaterThanOrEqual" id="{96AC6652-683A-4C71-8B12-D82A3C3A25CE}">
            <xm:f>'[RQAT_-_excel_tool_v1_free.xlsx]IOP Parameters Dashboard'!#REF!</xm:f>
            <x14:dxf>
              <fill>
                <patternFill>
                  <bgColor rgb="FF00B050"/>
                </patternFill>
              </fill>
            </x14:dxf>
          </x14:cfRule>
          <xm:sqref>H21</xm:sqref>
        </x14:conditionalFormatting>
        <x14:conditionalFormatting xmlns:xm="http://schemas.microsoft.com/office/excel/2006/main">
          <x14:cfRule type="cellIs" priority="15" operator="between" id="{C3D7CC72-6D3D-4417-B6E2-934BCB55BE87}">
            <xm:f>0</xm:f>
            <xm:f>'[RQAT_-_excel_tool_v1_free.xlsx]IOP Parameters Dashboard'!#REF!-0.000000000000001</xm:f>
            <x14:dxf>
              <fill>
                <patternFill>
                  <bgColor rgb="FFFF0000"/>
                </patternFill>
              </fill>
            </x14:dxf>
          </x14:cfRule>
          <x14:cfRule type="cellIs" priority="16" operator="between" id="{1B281C7C-770E-4629-8EFB-36850A77E184}">
            <xm:f>'[RQAT_-_excel_tool_v1_free.xlsx]IOP Parameters Dashboard'!#REF!</xm:f>
            <xm:f>'[RQAT_-_excel_tool_v1_free.xlsx]IOP Parameters Dashboard'!#REF!-0.0000000000001</xm:f>
            <x14:dxf>
              <fill>
                <patternFill>
                  <bgColor rgb="FFFFFF99"/>
                </patternFill>
              </fill>
            </x14:dxf>
          </x14:cfRule>
          <x14:cfRule type="cellIs" priority="17" operator="between" id="{612E4BC4-1944-4D01-977C-3C77428C0621}">
            <xm:f>'[RQAT_-_excel_tool_v1_free.xlsx]IOP Parameters Dashboard'!#REF!</xm:f>
            <xm:f>'[RQAT_-_excel_tool_v1_free.xlsx]IOP Parameters Dashboard'!#REF!-0.0000000000001</xm:f>
            <x14:dxf>
              <fill>
                <patternFill>
                  <bgColor theme="9" tint="0.39994506668294322"/>
                </patternFill>
              </fill>
            </x14:dxf>
          </x14:cfRule>
          <x14:cfRule type="cellIs" priority="18" operator="greaterThanOrEqual" id="{6162A5AD-0525-4F1F-B045-6BE282277180}">
            <xm:f>'[RQAT_-_excel_tool_v1_free.xlsx]IOP Parameters Dashboard'!#REF!</xm:f>
            <x14:dxf>
              <fill>
                <patternFill>
                  <bgColor rgb="FF00B050"/>
                </patternFill>
              </fill>
            </x14:dxf>
          </x14:cfRule>
          <xm:sqref>H19</xm:sqref>
        </x14:conditionalFormatting>
        <x14:conditionalFormatting xmlns:xm="http://schemas.microsoft.com/office/excel/2006/main">
          <x14:cfRule type="cellIs" priority="9" operator="between" id="{CFBEE1F0-402B-4414-B50E-E6F7733C2A64}">
            <xm:f>0</xm:f>
            <xm:f>'[RQAT_-_excel_tool_v1_free.xlsx]IOP Parameters Dashboard'!#REF!-0.000000000000001</xm:f>
            <x14:dxf>
              <fill>
                <patternFill>
                  <bgColor rgb="FFFF0000"/>
                </patternFill>
              </fill>
            </x14:dxf>
          </x14:cfRule>
          <x14:cfRule type="cellIs" priority="10" operator="between" id="{7C03A54C-3AC6-4107-93EC-3F1B2926B3E5}">
            <xm:f>'[RQAT_-_excel_tool_v1_free.xlsx]IOP Parameters Dashboard'!#REF!</xm:f>
            <xm:f>'[RQAT_-_excel_tool_v1_free.xlsx]IOP Parameters Dashboard'!#REF!-0.0000000000001</xm:f>
            <x14:dxf>
              <fill>
                <patternFill>
                  <bgColor rgb="FFFFFF99"/>
                </patternFill>
              </fill>
            </x14:dxf>
          </x14:cfRule>
          <x14:cfRule type="cellIs" priority="11" operator="between" id="{3E086BA9-7ACC-4671-B814-59456E243387}">
            <xm:f>'[RQAT_-_excel_tool_v1_free.xlsx]IOP Parameters Dashboard'!#REF!</xm:f>
            <xm:f>'[RQAT_-_excel_tool_v1_free.xlsx]IOP Parameters Dashboard'!#REF!-0.0000000000001</xm:f>
            <x14:dxf>
              <fill>
                <patternFill>
                  <bgColor theme="9" tint="0.39994506668294322"/>
                </patternFill>
              </fill>
            </x14:dxf>
          </x14:cfRule>
          <x14:cfRule type="cellIs" priority="12" operator="greaterThanOrEqual" id="{0E0811F3-1C0A-48A2-8F80-15446E805912}">
            <xm:f>'[RQAT_-_excel_tool_v1_free.xlsx]IOP Parameters Dashboard'!#REF!</xm:f>
            <x14:dxf>
              <fill>
                <patternFill>
                  <bgColor rgb="FF00B050"/>
                </patternFill>
              </fill>
            </x14:dxf>
          </x14:cfRule>
          <xm:sqref>H17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I27"/>
  <sheetViews>
    <sheetView zoomScale="80" zoomScaleNormal="80" workbookViewId="0">
      <selection activeCell="J26" sqref="J26"/>
    </sheetView>
  </sheetViews>
  <sheetFormatPr defaultRowHeight="14.5" x14ac:dyDescent="0.35"/>
  <cols>
    <col min="1" max="1" width="23" style="14" customWidth="1"/>
    <col min="2" max="2" width="11" style="14" customWidth="1"/>
    <col min="3" max="3" width="11.81640625" style="14" customWidth="1"/>
    <col min="4" max="4" width="2.453125" style="14" customWidth="1"/>
    <col min="5" max="5" width="10.453125" style="14" customWidth="1"/>
    <col min="6" max="6" width="10.90625" style="14" customWidth="1"/>
    <col min="7" max="7" width="9.90625" style="14" customWidth="1"/>
    <col min="8" max="9" width="8.7265625" style="14"/>
    <col min="10" max="10" width="9.7265625" style="14" customWidth="1"/>
    <col min="11" max="11" width="2.1796875" style="14" customWidth="1"/>
    <col min="12" max="12" width="8.54296875" style="14" customWidth="1"/>
    <col min="13" max="13" width="8.90625" style="14" customWidth="1"/>
    <col min="14" max="14" width="2.08984375" style="14" customWidth="1"/>
    <col min="15" max="17" width="8.7265625" style="14"/>
    <col min="18" max="18" width="23" style="14" customWidth="1"/>
    <col min="19" max="19" width="11" style="14" customWidth="1"/>
    <col min="20" max="20" width="11.81640625" style="14" customWidth="1"/>
    <col min="21" max="21" width="2.453125" style="14" customWidth="1"/>
    <col min="22" max="22" width="10.453125" style="14" customWidth="1"/>
    <col min="23" max="23" width="10.90625" style="14" customWidth="1"/>
    <col min="24" max="24" width="9.90625" style="14" customWidth="1"/>
    <col min="25" max="28" width="9.26953125" style="14" bestFit="1" customWidth="1"/>
    <col min="29" max="29" width="9.6328125" style="14" customWidth="1"/>
    <col min="30" max="30" width="2.1796875" style="14" customWidth="1"/>
    <col min="31" max="31" width="8.54296875" style="14" customWidth="1"/>
    <col min="32" max="32" width="8.90625" style="14" customWidth="1"/>
    <col min="33" max="33" width="2.08984375" style="14" customWidth="1"/>
    <col min="34" max="16384" width="8.7265625" style="14"/>
  </cols>
  <sheetData>
    <row r="1" spans="1:35" s="221" customFormat="1" ht="25.5" customHeight="1" x14ac:dyDescent="0.35">
      <c r="A1" s="351" t="s">
        <v>195</v>
      </c>
      <c r="B1" s="351"/>
      <c r="C1" s="351"/>
      <c r="D1" s="351"/>
      <c r="E1" s="351"/>
      <c r="F1" s="351"/>
      <c r="G1" s="351"/>
      <c r="H1" s="351"/>
      <c r="I1" s="351"/>
      <c r="J1" s="351"/>
      <c r="K1" s="351"/>
      <c r="L1" s="351"/>
      <c r="M1" s="351"/>
      <c r="N1" s="351"/>
      <c r="O1" s="351"/>
      <c r="P1" s="351"/>
    </row>
    <row r="2" spans="1:35" ht="15" thickBot="1" x14ac:dyDescent="0.4">
      <c r="A2" s="95"/>
      <c r="B2" s="95"/>
      <c r="C2" s="96"/>
      <c r="D2" s="96"/>
      <c r="E2" s="96"/>
      <c r="F2" s="96"/>
      <c r="G2" s="96"/>
      <c r="H2" s="95"/>
      <c r="I2" s="95"/>
      <c r="J2" s="95"/>
      <c r="K2" s="95"/>
      <c r="L2" s="95"/>
      <c r="M2" s="95"/>
      <c r="N2" s="95"/>
      <c r="O2" s="95"/>
      <c r="P2" s="95"/>
      <c r="R2" s="95"/>
      <c r="S2" s="95"/>
      <c r="T2" s="96"/>
      <c r="U2" s="96"/>
      <c r="V2" s="96"/>
      <c r="W2" s="96"/>
      <c r="X2" s="96"/>
      <c r="Y2" s="95"/>
      <c r="Z2" s="95"/>
      <c r="AA2" s="95"/>
      <c r="AB2" s="95"/>
      <c r="AC2" s="95"/>
      <c r="AD2" s="95"/>
      <c r="AE2" s="95"/>
      <c r="AF2" s="95"/>
      <c r="AG2" s="95"/>
      <c r="AH2" s="95"/>
      <c r="AI2" s="95"/>
    </row>
    <row r="3" spans="1:35" ht="18.5" x14ac:dyDescent="0.45">
      <c r="A3" s="352" t="s">
        <v>175</v>
      </c>
      <c r="B3" s="339"/>
      <c r="C3" s="339"/>
      <c r="D3" s="339"/>
      <c r="E3" s="339"/>
      <c r="F3" s="339"/>
      <c r="G3" s="339"/>
      <c r="H3" s="339"/>
      <c r="I3" s="339"/>
      <c r="J3" s="339"/>
      <c r="K3" s="339"/>
      <c r="L3" s="339"/>
      <c r="M3" s="339"/>
      <c r="N3" s="339"/>
      <c r="O3" s="339"/>
      <c r="P3" s="339"/>
      <c r="Q3" s="66"/>
      <c r="R3" s="339" t="s">
        <v>178</v>
      </c>
      <c r="S3" s="339"/>
      <c r="T3" s="339"/>
      <c r="U3" s="339"/>
      <c r="V3" s="339"/>
      <c r="W3" s="339"/>
      <c r="X3" s="339"/>
      <c r="Y3" s="339"/>
      <c r="Z3" s="339"/>
      <c r="AA3" s="339"/>
      <c r="AB3" s="339"/>
      <c r="AC3" s="339"/>
      <c r="AD3" s="339"/>
      <c r="AE3" s="339"/>
      <c r="AF3" s="339"/>
      <c r="AG3" s="339"/>
      <c r="AH3" s="339"/>
      <c r="AI3" s="339"/>
    </row>
    <row r="4" spans="1:35" ht="5.5" customHeight="1" x14ac:dyDescent="0.35">
      <c r="A4" s="93"/>
      <c r="B4" s="66"/>
      <c r="C4" s="92"/>
      <c r="D4" s="92"/>
      <c r="E4" s="92"/>
      <c r="F4" s="92"/>
      <c r="G4" s="92"/>
      <c r="Q4" s="66"/>
      <c r="R4" s="222"/>
      <c r="S4" s="66"/>
      <c r="T4" s="92"/>
      <c r="U4" s="92"/>
      <c r="V4" s="92"/>
      <c r="W4" s="92"/>
      <c r="X4" s="92"/>
    </row>
    <row r="5" spans="1:35" ht="29" customHeight="1" x14ac:dyDescent="0.35">
      <c r="A5" s="340" t="s">
        <v>197</v>
      </c>
      <c r="B5" s="342" t="s">
        <v>194</v>
      </c>
      <c r="C5" s="344" t="s">
        <v>196</v>
      </c>
      <c r="D5" s="144"/>
      <c r="E5" s="346" t="s">
        <v>220</v>
      </c>
      <c r="F5" s="347"/>
      <c r="G5" s="347"/>
      <c r="H5" s="347"/>
      <c r="I5" s="347"/>
      <c r="J5" s="348"/>
      <c r="L5" s="346" t="s">
        <v>194</v>
      </c>
      <c r="M5" s="348"/>
      <c r="O5" s="349" t="s">
        <v>219</v>
      </c>
      <c r="P5" s="350"/>
      <c r="R5" s="340" t="s">
        <v>197</v>
      </c>
      <c r="S5" s="342" t="s">
        <v>194</v>
      </c>
      <c r="T5" s="344" t="s">
        <v>196</v>
      </c>
      <c r="U5" s="144"/>
      <c r="V5" s="346" t="s">
        <v>220</v>
      </c>
      <c r="W5" s="347"/>
      <c r="X5" s="347"/>
      <c r="Y5" s="347"/>
      <c r="Z5" s="347"/>
      <c r="AA5" s="347"/>
      <c r="AB5" s="347"/>
      <c r="AC5" s="348"/>
      <c r="AE5" s="346" t="s">
        <v>194</v>
      </c>
      <c r="AF5" s="348"/>
      <c r="AH5" s="349" t="s">
        <v>219</v>
      </c>
      <c r="AI5" s="350"/>
    </row>
    <row r="6" spans="1:35" ht="15" thickBot="1" x14ac:dyDescent="0.4">
      <c r="A6" s="341"/>
      <c r="B6" s="343"/>
      <c r="C6" s="345"/>
      <c r="D6" s="144"/>
      <c r="E6" s="143">
        <v>1</v>
      </c>
      <c r="F6" s="121">
        <v>2</v>
      </c>
      <c r="G6" s="121">
        <v>3</v>
      </c>
      <c r="H6" s="122">
        <v>4</v>
      </c>
      <c r="I6" s="122">
        <v>5</v>
      </c>
      <c r="J6" s="152" t="s">
        <v>1</v>
      </c>
      <c r="L6" s="151" t="s">
        <v>218</v>
      </c>
      <c r="M6" s="152" t="s">
        <v>1</v>
      </c>
      <c r="O6" s="183" t="s">
        <v>218</v>
      </c>
      <c r="P6" s="152" t="s">
        <v>1</v>
      </c>
      <c r="R6" s="341"/>
      <c r="S6" s="343"/>
      <c r="T6" s="345"/>
      <c r="U6" s="144"/>
      <c r="V6" s="143">
        <v>1</v>
      </c>
      <c r="W6" s="121">
        <v>2</v>
      </c>
      <c r="X6" s="121">
        <v>3</v>
      </c>
      <c r="Y6" s="122">
        <v>4</v>
      </c>
      <c r="Z6" s="122">
        <v>5</v>
      </c>
      <c r="AA6" s="223">
        <v>6</v>
      </c>
      <c r="AB6" s="223">
        <v>7</v>
      </c>
      <c r="AC6" s="152" t="s">
        <v>1</v>
      </c>
      <c r="AE6" s="220" t="s">
        <v>218</v>
      </c>
      <c r="AF6" s="152" t="s">
        <v>1</v>
      </c>
      <c r="AH6" s="183" t="s">
        <v>218</v>
      </c>
      <c r="AI6" s="152" t="s">
        <v>1</v>
      </c>
    </row>
    <row r="7" spans="1:35" ht="14.5" customHeight="1" x14ac:dyDescent="0.35">
      <c r="A7" s="111" t="s">
        <v>0</v>
      </c>
      <c r="B7" s="111" t="s">
        <v>11</v>
      </c>
      <c r="C7" s="146" t="s">
        <v>198</v>
      </c>
      <c r="D7" s="145"/>
      <c r="E7" s="97">
        <v>1</v>
      </c>
      <c r="F7" s="97">
        <v>0.5</v>
      </c>
      <c r="G7" s="97">
        <v>0</v>
      </c>
      <c r="H7" s="98"/>
      <c r="I7" s="98"/>
      <c r="J7" s="125" t="str">
        <f>IF('RQAT - service'!G19="✓",E7,IF('RQAT - service'!G21="✓",F7,IF('RQAT - service'!G23="✓",G7,"-")))</f>
        <v>-</v>
      </c>
      <c r="L7" s="97">
        <f>'Parameters Dashboard'!G17</f>
        <v>15</v>
      </c>
      <c r="M7" s="184" t="str">
        <f t="shared" ref="M7:M13" si="0">IFERROR(J7*L7,"-")</f>
        <v>-</v>
      </c>
      <c r="O7" s="139"/>
      <c r="P7" s="182"/>
      <c r="R7" s="111" t="s">
        <v>0</v>
      </c>
      <c r="S7" s="111" t="s">
        <v>11</v>
      </c>
      <c r="T7" s="146" t="s">
        <v>198</v>
      </c>
      <c r="U7" s="145"/>
      <c r="V7" s="97">
        <v>1</v>
      </c>
      <c r="W7" s="97">
        <v>0.5</v>
      </c>
      <c r="X7" s="97">
        <v>0</v>
      </c>
      <c r="Y7" s="98"/>
      <c r="Z7" s="98"/>
      <c r="AA7" s="98"/>
      <c r="AB7" s="98"/>
      <c r="AC7" s="125" t="str">
        <f>IF('RQAT - component'!G19="✓",V7,IF('RQAT - component'!G21="✓",W7,IF('RQAT - component'!G23="✓",X7,"-")))</f>
        <v>-</v>
      </c>
      <c r="AE7" s="97">
        <f>'Parameters Dashboard'!E17</f>
        <v>15</v>
      </c>
      <c r="AF7" s="184" t="str">
        <f t="shared" ref="AF7:AF14" si="1">IFERROR(AC7*AE7,"-")</f>
        <v>-</v>
      </c>
      <c r="AH7" s="139"/>
      <c r="AI7" s="182"/>
    </row>
    <row r="8" spans="1:35" ht="15" customHeight="1" thickBot="1" x14ac:dyDescent="0.4">
      <c r="A8" s="112" t="s">
        <v>0</v>
      </c>
      <c r="B8" s="112" t="s">
        <v>17</v>
      </c>
      <c r="C8" s="147" t="s">
        <v>199</v>
      </c>
      <c r="D8" s="145"/>
      <c r="E8" s="99">
        <v>0</v>
      </c>
      <c r="F8" s="99">
        <v>0.2</v>
      </c>
      <c r="G8" s="99">
        <v>0.5</v>
      </c>
      <c r="H8" s="100">
        <v>1</v>
      </c>
      <c r="I8" s="101"/>
      <c r="J8" s="126" t="str">
        <f>IF('RQAT - service'!G33="✓",E8,IF('RQAT - service'!G35="✓",F8,IF('RQAT - service'!G37="✓",G8,IF('RQAT - service'!G39="✓",H8,"-"))))</f>
        <v>-</v>
      </c>
      <c r="L8" s="180">
        <f>'Parameters Dashboard'!G18</f>
        <v>5</v>
      </c>
      <c r="M8" s="185" t="str">
        <f t="shared" si="0"/>
        <v>-</v>
      </c>
      <c r="O8" s="140">
        <f>'Parameters Dashboard'!I6</f>
        <v>20</v>
      </c>
      <c r="P8" s="190">
        <f>IFERROR(SUM(M7:M8),"-")</f>
        <v>0</v>
      </c>
      <c r="R8" s="112" t="s">
        <v>0</v>
      </c>
      <c r="S8" s="112" t="s">
        <v>17</v>
      </c>
      <c r="T8" s="147" t="s">
        <v>199</v>
      </c>
      <c r="U8" s="145"/>
      <c r="V8" s="99">
        <v>0</v>
      </c>
      <c r="W8" s="99">
        <v>0.2</v>
      </c>
      <c r="X8" s="99">
        <v>0.5</v>
      </c>
      <c r="Y8" s="100">
        <v>1</v>
      </c>
      <c r="Z8" s="101"/>
      <c r="AA8" s="224"/>
      <c r="AB8" s="224"/>
      <c r="AC8" s="126" t="str">
        <f>IF('RQAT - component'!G33="✓",V8,IF('RQAT - component'!G35="✓",W8,IF('RQAT - component'!G37="✓",X8,IF('RQAT - component'!G39="✓",Y8,"-"))))</f>
        <v>-</v>
      </c>
      <c r="AE8" s="180">
        <f>'Parameters Dashboard'!E18</f>
        <v>5</v>
      </c>
      <c r="AF8" s="185" t="str">
        <f t="shared" si="1"/>
        <v>-</v>
      </c>
      <c r="AH8" s="140">
        <f>'Parameters Dashboard'!H6</f>
        <v>20</v>
      </c>
      <c r="AI8" s="190">
        <f>IFERROR(SUM(AF7:AF8),"-")</f>
        <v>0</v>
      </c>
    </row>
    <row r="9" spans="1:35" x14ac:dyDescent="0.35">
      <c r="A9" s="127" t="s">
        <v>2</v>
      </c>
      <c r="B9" s="113" t="s">
        <v>20</v>
      </c>
      <c r="C9" s="148" t="s">
        <v>200</v>
      </c>
      <c r="D9" s="145"/>
      <c r="E9" s="102">
        <v>1</v>
      </c>
      <c r="F9" s="102">
        <v>0.5</v>
      </c>
      <c r="G9" s="102">
        <v>0</v>
      </c>
      <c r="H9" s="103"/>
      <c r="I9" s="103"/>
      <c r="J9" s="128" t="str">
        <f>IF('RQAT - service'!G50="✓",E9,IF('RQAT - service'!G52="✓",F9,IF('RQAT - service'!G54="✓",G9,"-")))</f>
        <v>-</v>
      </c>
      <c r="L9" s="97">
        <f>'Parameters Dashboard'!G21</f>
        <v>7</v>
      </c>
      <c r="M9" s="184" t="str">
        <f t="shared" si="0"/>
        <v>-</v>
      </c>
      <c r="O9" s="139"/>
      <c r="P9" s="191"/>
      <c r="R9" s="127" t="s">
        <v>2</v>
      </c>
      <c r="S9" s="113" t="s">
        <v>20</v>
      </c>
      <c r="T9" s="148" t="s">
        <v>200</v>
      </c>
      <c r="U9" s="145"/>
      <c r="V9" s="102">
        <v>1</v>
      </c>
      <c r="W9" s="102">
        <v>0.5</v>
      </c>
      <c r="X9" s="102">
        <v>0</v>
      </c>
      <c r="Y9" s="103"/>
      <c r="Z9" s="103"/>
      <c r="AA9" s="103"/>
      <c r="AB9" s="103"/>
      <c r="AC9" s="128" t="str">
        <f>IF('RQAT - component'!G50="✓",V9,IF('RQAT - component'!G52="✓",W9,IF('RQAT - component'!G54="✓",X9,"-")))</f>
        <v>-</v>
      </c>
      <c r="AE9" s="97">
        <f>'Parameters Dashboard'!E21</f>
        <v>5</v>
      </c>
      <c r="AF9" s="184" t="str">
        <f t="shared" si="1"/>
        <v>-</v>
      </c>
      <c r="AH9" s="139"/>
      <c r="AI9" s="191"/>
    </row>
    <row r="10" spans="1:35" x14ac:dyDescent="0.35">
      <c r="A10" s="129" t="s">
        <v>2</v>
      </c>
      <c r="B10" s="114" t="s">
        <v>22</v>
      </c>
      <c r="C10" s="149" t="s">
        <v>201</v>
      </c>
      <c r="D10" s="145"/>
      <c r="E10" s="142">
        <f>1/4</f>
        <v>0.25</v>
      </c>
      <c r="F10" s="104">
        <f t="shared" ref="F10:H10" si="2">1/4</f>
        <v>0.25</v>
      </c>
      <c r="G10" s="104">
        <f t="shared" si="2"/>
        <v>0.25</v>
      </c>
      <c r="H10" s="104">
        <f t="shared" si="2"/>
        <v>0.25</v>
      </c>
      <c r="I10" s="71"/>
      <c r="J10" s="125">
        <f>IF('RQAT - service'!G64="✓",E10,0)+IF('RQAT - service'!G66="✓",F10,0)+IF('RQAT - service'!G68="✓",G10,0)+IF('RQAT - service'!G70="✓",H10,0)</f>
        <v>0</v>
      </c>
      <c r="L10" s="141">
        <f>'Parameters Dashboard'!G22</f>
        <v>3</v>
      </c>
      <c r="M10" s="186">
        <f t="shared" si="0"/>
        <v>0</v>
      </c>
      <c r="O10" s="139"/>
      <c r="P10" s="191"/>
      <c r="R10" s="129" t="s">
        <v>2</v>
      </c>
      <c r="S10" s="114" t="s">
        <v>22</v>
      </c>
      <c r="T10" s="149" t="s">
        <v>201</v>
      </c>
      <c r="U10" s="145"/>
      <c r="V10" s="142">
        <f>1/4</f>
        <v>0.25</v>
      </c>
      <c r="W10" s="104">
        <f t="shared" ref="W10:Y10" si="3">1/4</f>
        <v>0.25</v>
      </c>
      <c r="X10" s="104">
        <f t="shared" si="3"/>
        <v>0.25</v>
      </c>
      <c r="Y10" s="104">
        <f t="shared" si="3"/>
        <v>0.25</v>
      </c>
      <c r="Z10" s="71"/>
      <c r="AA10" s="225"/>
      <c r="AB10" s="225"/>
      <c r="AC10" s="125">
        <f>IF('RQAT - component'!G64="✓",V10,0)+IF('RQAT - component'!G66="✓",W10,0)+IF('RQAT - component'!G68="✓",X10,0)+IF('RQAT - component'!G70="✓",Y10,0)</f>
        <v>0</v>
      </c>
      <c r="AE10" s="141">
        <f>'Parameters Dashboard'!E22</f>
        <v>2</v>
      </c>
      <c r="AF10" s="186">
        <f t="shared" si="1"/>
        <v>0</v>
      </c>
      <c r="AH10" s="139"/>
      <c r="AI10" s="191"/>
    </row>
    <row r="11" spans="1:35" x14ac:dyDescent="0.35">
      <c r="A11" s="129" t="s">
        <v>2</v>
      </c>
      <c r="B11" s="114" t="s">
        <v>23</v>
      </c>
      <c r="C11" s="149" t="s">
        <v>202</v>
      </c>
      <c r="D11" s="145"/>
      <c r="E11" s="106">
        <f>1/2</f>
        <v>0.5</v>
      </c>
      <c r="F11" s="105">
        <f>1/2</f>
        <v>0.5</v>
      </c>
      <c r="G11" s="106"/>
      <c r="H11" s="106"/>
      <c r="I11" s="106"/>
      <c r="J11" s="125">
        <f>IF('RQAT - service'!G78="✓",E11,0)+IF('RQAT - service'!G80="✓",F11,0)</f>
        <v>0</v>
      </c>
      <c r="L11" s="141">
        <f>'Parameters Dashboard'!G23</f>
        <v>3</v>
      </c>
      <c r="M11" s="186">
        <f t="shared" si="0"/>
        <v>0</v>
      </c>
      <c r="O11" s="139"/>
      <c r="P11" s="191"/>
      <c r="R11" s="129" t="s">
        <v>2</v>
      </c>
      <c r="S11" s="114" t="s">
        <v>23</v>
      </c>
      <c r="T11" s="149" t="s">
        <v>202</v>
      </c>
      <c r="U11" s="145"/>
      <c r="V11" s="229">
        <f>1/7</f>
        <v>0.14285714285714285</v>
      </c>
      <c r="W11" s="229">
        <f t="shared" ref="W11:AB11" si="4">1/7</f>
        <v>0.14285714285714285</v>
      </c>
      <c r="X11" s="229">
        <f t="shared" si="4"/>
        <v>0.14285714285714285</v>
      </c>
      <c r="Y11" s="229">
        <f t="shared" si="4"/>
        <v>0.14285714285714285</v>
      </c>
      <c r="Z11" s="229">
        <f t="shared" si="4"/>
        <v>0.14285714285714285</v>
      </c>
      <c r="AA11" s="229">
        <f t="shared" si="4"/>
        <v>0.14285714285714285</v>
      </c>
      <c r="AB11" s="229">
        <f t="shared" si="4"/>
        <v>0.14285714285714285</v>
      </c>
      <c r="AC11" s="125">
        <f>IF('RQAT - component'!G78="✓",V11,0)+IF('RQAT - component'!G80="✓",W11,0)+IF('RQAT - component'!G82="✓",X11,0)+IF('RQAT - component'!G84="✓",Y11,0)+IF('RQAT - component'!G86="✓",Z11,0)+IF('RQAT - component'!G88="✓",AA11,0)+IF('RQAT - component'!G90="✓",AB11,0)</f>
        <v>0</v>
      </c>
      <c r="AE11" s="141">
        <f>'Parameters Dashboard'!E23</f>
        <v>2</v>
      </c>
      <c r="AF11" s="186">
        <f t="shared" si="1"/>
        <v>0</v>
      </c>
      <c r="AH11" s="139"/>
      <c r="AI11" s="191"/>
    </row>
    <row r="12" spans="1:35" x14ac:dyDescent="0.35">
      <c r="A12" s="129" t="s">
        <v>2</v>
      </c>
      <c r="B12" s="114" t="s">
        <v>24</v>
      </c>
      <c r="C12" s="149" t="s">
        <v>203</v>
      </c>
      <c r="D12" s="145"/>
      <c r="E12" s="106">
        <v>1</v>
      </c>
      <c r="F12" s="106">
        <v>0.2</v>
      </c>
      <c r="G12" s="106">
        <v>0.8</v>
      </c>
      <c r="H12" s="106"/>
      <c r="I12" s="106"/>
      <c r="J12" s="125" t="str">
        <f>IF('RQAT - service'!G88="✓",E12,IF('RQAT - service'!G90="✓",F12,IF('RQAT - service'!G92="✓",G12,"-")))</f>
        <v>-</v>
      </c>
      <c r="L12" s="141">
        <f>'Parameters Dashboard'!G24</f>
        <v>7</v>
      </c>
      <c r="M12" s="186" t="str">
        <f t="shared" si="0"/>
        <v>-</v>
      </c>
      <c r="O12" s="139"/>
      <c r="P12" s="191"/>
      <c r="R12" s="129" t="s">
        <v>2</v>
      </c>
      <c r="S12" s="114" t="s">
        <v>24</v>
      </c>
      <c r="T12" s="149" t="s">
        <v>203</v>
      </c>
      <c r="U12" s="145"/>
      <c r="V12" s="106">
        <v>1</v>
      </c>
      <c r="W12" s="106">
        <v>0.2</v>
      </c>
      <c r="X12" s="106">
        <v>0.8</v>
      </c>
      <c r="Y12" s="106"/>
      <c r="Z12" s="106"/>
      <c r="AA12" s="109"/>
      <c r="AB12" s="109"/>
      <c r="AC12" s="125" t="str">
        <f>IF('RQAT - component'!G98="✓",V12,IF('RQAT - component'!G100="✓",W12,IF('RQAT - component'!G102="✓",X12,"-")))</f>
        <v>-</v>
      </c>
      <c r="AE12" s="141">
        <f>'Parameters Dashboard'!E24</f>
        <v>5</v>
      </c>
      <c r="AF12" s="186" t="str">
        <f t="shared" si="1"/>
        <v>-</v>
      </c>
      <c r="AH12" s="139"/>
      <c r="AI12" s="191"/>
    </row>
    <row r="13" spans="1:35" x14ac:dyDescent="0.35">
      <c r="A13" s="129" t="s">
        <v>2</v>
      </c>
      <c r="B13" s="114" t="s">
        <v>25</v>
      </c>
      <c r="C13" s="149" t="s">
        <v>204</v>
      </c>
      <c r="D13" s="145"/>
      <c r="E13" s="106">
        <f>1/4</f>
        <v>0.25</v>
      </c>
      <c r="F13" s="105">
        <f t="shared" ref="F13:H13" si="5">1/4</f>
        <v>0.25</v>
      </c>
      <c r="G13" s="105">
        <f t="shared" si="5"/>
        <v>0.25</v>
      </c>
      <c r="H13" s="105">
        <f t="shared" si="5"/>
        <v>0.25</v>
      </c>
      <c r="I13" s="106"/>
      <c r="J13" s="125">
        <f>IF('RQAT - service'!G102="✓",E13,0)+IF('RQAT - service'!G104="✓",F13,0)+IF('RQAT - service'!G106="✓",G13,0)+IF('RQAT - service'!G108="✓",H13,0)</f>
        <v>0</v>
      </c>
      <c r="L13" s="99">
        <f>'Parameters Dashboard'!G25</f>
        <v>4</v>
      </c>
      <c r="M13" s="187">
        <f t="shared" si="0"/>
        <v>0</v>
      </c>
      <c r="O13" s="139"/>
      <c r="P13" s="191"/>
      <c r="R13" s="129" t="s">
        <v>2</v>
      </c>
      <c r="S13" s="114" t="s">
        <v>25</v>
      </c>
      <c r="T13" s="149" t="s">
        <v>204</v>
      </c>
      <c r="U13" s="145"/>
      <c r="V13" s="106">
        <f>1/4</f>
        <v>0.25</v>
      </c>
      <c r="W13" s="105">
        <f t="shared" ref="W13:Y13" si="6">1/4</f>
        <v>0.25</v>
      </c>
      <c r="X13" s="105">
        <f t="shared" si="6"/>
        <v>0.25</v>
      </c>
      <c r="Y13" s="105">
        <f t="shared" si="6"/>
        <v>0.25</v>
      </c>
      <c r="Z13" s="106"/>
      <c r="AA13" s="109"/>
      <c r="AB13" s="109"/>
      <c r="AC13" s="125">
        <f>IF('RQAT - component'!G112="✓",V13,0)+IF('RQAT - component'!G114="✓",W13,0)+IF('RQAT - component'!G116="✓",X13,0)+IF('RQAT - component'!G118="✓",Y13,0)</f>
        <v>0</v>
      </c>
      <c r="AE13" s="99">
        <f>'Parameters Dashboard'!E25</f>
        <v>4</v>
      </c>
      <c r="AF13" s="187">
        <f t="shared" si="1"/>
        <v>0</v>
      </c>
      <c r="AH13" s="139"/>
      <c r="AI13" s="191"/>
    </row>
    <row r="14" spans="1:35" x14ac:dyDescent="0.35">
      <c r="A14" s="129" t="s">
        <v>2</v>
      </c>
      <c r="B14" s="114" t="s">
        <v>26</v>
      </c>
      <c r="C14" s="149" t="s">
        <v>205</v>
      </c>
      <c r="D14" s="145"/>
      <c r="E14" s="106">
        <v>1</v>
      </c>
      <c r="F14" s="106">
        <v>0.8</v>
      </c>
      <c r="G14" s="106">
        <v>0.6</v>
      </c>
      <c r="H14" s="106">
        <v>0.4</v>
      </c>
      <c r="I14" s="106">
        <v>0</v>
      </c>
      <c r="J14" s="125" t="str">
        <f>IF('RQAT - service'!G116="✓",E14,IF('RQAT - service'!G118="✓",F14,IF('RQAT - service'!G120="✓",G14,IF('RQAT - service'!G122="✓",H14,"-"))))</f>
        <v>-</v>
      </c>
      <c r="L14" s="99"/>
      <c r="M14" s="188"/>
      <c r="O14" s="139"/>
      <c r="P14" s="191"/>
      <c r="R14" s="129" t="s">
        <v>2</v>
      </c>
      <c r="S14" s="114" t="s">
        <v>26</v>
      </c>
      <c r="T14" s="149" t="s">
        <v>205</v>
      </c>
      <c r="U14" s="145"/>
      <c r="V14" s="106">
        <v>1</v>
      </c>
      <c r="W14" s="106">
        <v>0.5</v>
      </c>
      <c r="X14" s="106">
        <v>0</v>
      </c>
      <c r="Y14" s="106"/>
      <c r="Z14" s="106"/>
      <c r="AA14" s="109"/>
      <c r="AB14" s="109"/>
      <c r="AC14" s="125" t="str">
        <f>IF('RQAT - component'!G126="✓",V14,IF('RQAT - component'!G128="✓",W14,IF('RQAT - component'!G130="✓",X14,"-")))</f>
        <v>-</v>
      </c>
      <c r="AE14" s="141">
        <f>'Parameters Dashboard'!E26</f>
        <v>2</v>
      </c>
      <c r="AF14" s="186" t="str">
        <f t="shared" si="1"/>
        <v>-</v>
      </c>
      <c r="AH14" s="139"/>
      <c r="AI14" s="191"/>
    </row>
    <row r="15" spans="1:35" x14ac:dyDescent="0.35">
      <c r="A15" s="129" t="s">
        <v>2</v>
      </c>
      <c r="B15" s="114" t="s">
        <v>26</v>
      </c>
      <c r="C15" s="149" t="s">
        <v>206</v>
      </c>
      <c r="D15" s="145"/>
      <c r="E15" s="106">
        <f>1/5</f>
        <v>0.2</v>
      </c>
      <c r="F15" s="105">
        <f t="shared" ref="F15:I15" si="7">1/5</f>
        <v>0.2</v>
      </c>
      <c r="G15" s="105">
        <f t="shared" si="7"/>
        <v>0.2</v>
      </c>
      <c r="H15" s="105">
        <f t="shared" si="7"/>
        <v>0.2</v>
      </c>
      <c r="I15" s="105">
        <f t="shared" si="7"/>
        <v>0.2</v>
      </c>
      <c r="J15" s="125">
        <f>IF('RQAT - service'!G130="✓",E15,0)+IF('RQAT - service'!G132="✓",F15,0)+IF('RQAT - service'!G134="✓",G15,0)+IF('RQAT - service'!G136="✓",H15,0)+IF('RQAT - service'!G138="✓",I15,0)</f>
        <v>0</v>
      </c>
      <c r="L15" s="97">
        <f>'Parameters Dashboard'!G26</f>
        <v>8</v>
      </c>
      <c r="M15" s="184" t="str">
        <f>IFERROR(J14*L15/2+J15*L15/2,"-")</f>
        <v>-</v>
      </c>
      <c r="O15" s="139"/>
      <c r="P15" s="191"/>
      <c r="R15" s="129" t="s">
        <v>2</v>
      </c>
      <c r="S15" s="114" t="s">
        <v>294</v>
      </c>
      <c r="T15" s="149" t="s">
        <v>294</v>
      </c>
      <c r="U15" s="145"/>
      <c r="V15" s="106"/>
      <c r="W15" s="105"/>
      <c r="X15" s="105"/>
      <c r="Y15" s="105"/>
      <c r="Z15" s="105"/>
      <c r="AA15" s="226"/>
      <c r="AB15" s="226"/>
      <c r="AC15" s="125"/>
      <c r="AE15" s="97"/>
      <c r="AF15" s="184"/>
      <c r="AH15" s="139"/>
      <c r="AI15" s="191"/>
    </row>
    <row r="16" spans="1:35" ht="15" thickBot="1" x14ac:dyDescent="0.4">
      <c r="A16" s="130" t="s">
        <v>2</v>
      </c>
      <c r="B16" s="115" t="s">
        <v>27</v>
      </c>
      <c r="C16" s="150" t="s">
        <v>207</v>
      </c>
      <c r="D16" s="145"/>
      <c r="E16" s="107">
        <v>1</v>
      </c>
      <c r="F16" s="107">
        <v>0.5</v>
      </c>
      <c r="G16" s="107">
        <v>0</v>
      </c>
      <c r="H16" s="107"/>
      <c r="I16" s="107"/>
      <c r="J16" s="131" t="str">
        <f>IF('RQAT - service'!G146="✓",E16,IF('RQAT - service'!G148="✓",F16,IF('RQAT - service'!G150="✓",G16,"-")))</f>
        <v>-</v>
      </c>
      <c r="L16" s="180">
        <f>'Parameters Dashboard'!G27</f>
        <v>3</v>
      </c>
      <c r="M16" s="185" t="str">
        <f>IFERROR(J16*L16,"-")</f>
        <v>-</v>
      </c>
      <c r="O16" s="140">
        <f>'Parameters Dashboard'!I7</f>
        <v>35</v>
      </c>
      <c r="P16" s="190">
        <f>IFERROR(SUM(M9:M16),"-")</f>
        <v>0</v>
      </c>
      <c r="R16" s="130" t="s">
        <v>2</v>
      </c>
      <c r="S16" s="115" t="s">
        <v>27</v>
      </c>
      <c r="T16" s="150" t="s">
        <v>206</v>
      </c>
      <c r="U16" s="145"/>
      <c r="V16" s="107">
        <v>1</v>
      </c>
      <c r="W16" s="107">
        <v>0.5</v>
      </c>
      <c r="X16" s="107">
        <v>0</v>
      </c>
      <c r="Y16" s="107"/>
      <c r="Z16" s="107"/>
      <c r="AA16" s="227"/>
      <c r="AB16" s="227"/>
      <c r="AC16" s="131" t="str">
        <f>IF('RQAT - component'!G139="✓",V16,IF('RQAT - component'!G141="✓",W16,IF('RQAT - component'!G143="✓",X16,"-")))</f>
        <v>-</v>
      </c>
      <c r="AE16" s="180">
        <f>'Parameters Dashboard'!E27</f>
        <v>5</v>
      </c>
      <c r="AF16" s="185" t="str">
        <f>IFERROR(AC16*AE16,"-")</f>
        <v>-</v>
      </c>
      <c r="AH16" s="140">
        <f>'Parameters Dashboard'!H7</f>
        <v>25</v>
      </c>
      <c r="AI16" s="190">
        <f>IFERROR(SUM(AF9:AF16),"-")</f>
        <v>0</v>
      </c>
    </row>
    <row r="17" spans="1:35" x14ac:dyDescent="0.35">
      <c r="A17" s="132" t="s">
        <v>3</v>
      </c>
      <c r="B17" s="116" t="s">
        <v>29</v>
      </c>
      <c r="C17" s="148" t="s">
        <v>208</v>
      </c>
      <c r="D17" s="145"/>
      <c r="E17" s="108">
        <v>1</v>
      </c>
      <c r="F17" s="108">
        <v>0.5</v>
      </c>
      <c r="G17" s="108">
        <v>0</v>
      </c>
      <c r="H17" s="108"/>
      <c r="I17" s="108"/>
      <c r="J17" s="128" t="str">
        <f>IF('RQAT - service'!G162="✓",E17,IF('RQAT - service'!G164="✓",F17,IF('RQAT - service'!G166="✓",G17,"-")))</f>
        <v>-</v>
      </c>
      <c r="L17" s="97">
        <f>'Parameters Dashboard'!G30</f>
        <v>2</v>
      </c>
      <c r="M17" s="184" t="str">
        <f>IFERROR(J17*L17,"-")</f>
        <v>-</v>
      </c>
      <c r="O17" s="139"/>
      <c r="P17" s="191"/>
      <c r="R17" s="132" t="s">
        <v>3</v>
      </c>
      <c r="S17" s="116" t="s">
        <v>29</v>
      </c>
      <c r="T17" s="148" t="s">
        <v>207</v>
      </c>
      <c r="U17" s="145"/>
      <c r="V17" s="108">
        <v>1</v>
      </c>
      <c r="W17" s="108">
        <v>0.5</v>
      </c>
      <c r="X17" s="108">
        <v>0</v>
      </c>
      <c r="Y17" s="108">
        <v>1</v>
      </c>
      <c r="Z17" s="108"/>
      <c r="AA17" s="108"/>
      <c r="AB17" s="108"/>
      <c r="AC17" s="128" t="str">
        <f>IF('RQAT - component'!G155="✓",V17,IF('RQAT - component'!G157="✓",W17,IF('RQAT - component'!G159="✓",X17,IF('RQAT - component'!G163="✓",Y17,"-"))))</f>
        <v>-</v>
      </c>
      <c r="AE17" s="97">
        <f>'Parameters Dashboard'!E30</f>
        <v>2</v>
      </c>
      <c r="AF17" s="184" t="str">
        <f>IFERROR(AC17*AE17,"-")</f>
        <v>-</v>
      </c>
      <c r="AH17" s="139"/>
      <c r="AI17" s="191"/>
    </row>
    <row r="18" spans="1:35" ht="15" thickBot="1" x14ac:dyDescent="0.4">
      <c r="A18" s="133" t="s">
        <v>3</v>
      </c>
      <c r="B18" s="117" t="s">
        <v>98</v>
      </c>
      <c r="C18" s="150" t="s">
        <v>209</v>
      </c>
      <c r="D18" s="145"/>
      <c r="E18" s="107">
        <v>1</v>
      </c>
      <c r="F18" s="107">
        <v>0</v>
      </c>
      <c r="G18" s="107">
        <v>1</v>
      </c>
      <c r="H18" s="107"/>
      <c r="I18" s="107"/>
      <c r="J18" s="131" t="str">
        <f>IF('RQAT - service'!G176="✓",E18,IF('RQAT - service'!G178="✓",F18,IF('RQAT - service'!G180="✓",G18,"-")))</f>
        <v>-</v>
      </c>
      <c r="L18" s="180">
        <f>'Parameters Dashboard'!G31</f>
        <v>3</v>
      </c>
      <c r="M18" s="185" t="str">
        <f>IFERROR(J18*L18,"-")</f>
        <v>-</v>
      </c>
      <c r="O18" s="140">
        <f>'Parameters Dashboard'!I8</f>
        <v>5</v>
      </c>
      <c r="P18" s="190">
        <f>IFERROR(SUM(M17:M18),"-")</f>
        <v>0</v>
      </c>
      <c r="R18" s="133" t="s">
        <v>3</v>
      </c>
      <c r="S18" s="117" t="s">
        <v>98</v>
      </c>
      <c r="T18" s="150" t="s">
        <v>208</v>
      </c>
      <c r="U18" s="145"/>
      <c r="V18" s="107">
        <v>1</v>
      </c>
      <c r="W18" s="107">
        <v>0</v>
      </c>
      <c r="X18" s="107">
        <v>1</v>
      </c>
      <c r="Y18" s="107"/>
      <c r="Z18" s="107"/>
      <c r="AA18" s="227"/>
      <c r="AB18" s="227"/>
      <c r="AC18" s="131" t="str">
        <f>IF('RQAT - component'!G171="✓",V18,IF('RQAT - component'!G173="✓",W18,IF('RQAT - component'!G175="✓",X18,"-")))</f>
        <v>-</v>
      </c>
      <c r="AE18" s="180">
        <f>'Parameters Dashboard'!E31</f>
        <v>3</v>
      </c>
      <c r="AF18" s="185" t="str">
        <f>IFERROR(AC18*AE18,"-")</f>
        <v>-</v>
      </c>
      <c r="AH18" s="140">
        <f>'Parameters Dashboard'!H8</f>
        <v>5</v>
      </c>
      <c r="AI18" s="190">
        <f>IFERROR(SUM(AF17:AF18),"-")</f>
        <v>0</v>
      </c>
    </row>
    <row r="19" spans="1:35" x14ac:dyDescent="0.35">
      <c r="A19" s="134" t="s">
        <v>4</v>
      </c>
      <c r="B19" s="118" t="s">
        <v>32</v>
      </c>
      <c r="C19" s="146" t="s">
        <v>210</v>
      </c>
      <c r="D19" s="145"/>
      <c r="E19" s="109">
        <v>1</v>
      </c>
      <c r="F19" s="109">
        <v>0.5</v>
      </c>
      <c r="G19" s="109">
        <v>0</v>
      </c>
      <c r="H19" s="109"/>
      <c r="I19" s="109"/>
      <c r="J19" s="125" t="str">
        <f>IF('RQAT - service'!G192="✓",E19,IF('RQAT - service'!G194="✓",F19,IF('RQAT - service'!G196="✓",G19,"-")))</f>
        <v>-</v>
      </c>
      <c r="K19" s="66"/>
      <c r="L19" s="181">
        <f>'Parameters Dashboard'!G34</f>
        <v>10</v>
      </c>
      <c r="M19" s="189" t="str">
        <f>IFERROR(J19*L19,"-")</f>
        <v>-</v>
      </c>
      <c r="O19" s="139"/>
      <c r="P19" s="191"/>
      <c r="R19" s="134" t="s">
        <v>4</v>
      </c>
      <c r="S19" s="118" t="s">
        <v>32</v>
      </c>
      <c r="T19" s="146" t="s">
        <v>209</v>
      </c>
      <c r="U19" s="145"/>
      <c r="V19" s="109">
        <v>1</v>
      </c>
      <c r="W19" s="109">
        <v>0.5</v>
      </c>
      <c r="X19" s="109">
        <v>0.2</v>
      </c>
      <c r="Y19" s="109">
        <v>0</v>
      </c>
      <c r="Z19" s="109"/>
      <c r="AA19" s="109"/>
      <c r="AB19" s="109"/>
      <c r="AC19" s="125" t="str">
        <f>IF('RQAT - component'!G187="✓",V19,IF('RQAT - component'!G189="✓",W19,IF('RQAT - component'!G191="✓",X19,IF('RQAT - component'!G195="✓",Y19,"-"))))</f>
        <v>-</v>
      </c>
      <c r="AD19" s="66"/>
      <c r="AE19" s="181">
        <f>'Parameters Dashboard'!E34</f>
        <v>25</v>
      </c>
      <c r="AF19" s="189" t="str">
        <f>IFERROR(AC19*AE19,"-")</f>
        <v>-</v>
      </c>
      <c r="AH19" s="139"/>
      <c r="AI19" s="191"/>
    </row>
    <row r="20" spans="1:35" x14ac:dyDescent="0.35">
      <c r="A20" s="135" t="s">
        <v>4</v>
      </c>
      <c r="B20" s="119" t="s">
        <v>33</v>
      </c>
      <c r="C20" s="149" t="s">
        <v>211</v>
      </c>
      <c r="D20" s="145"/>
      <c r="E20" s="106">
        <v>1</v>
      </c>
      <c r="F20" s="106">
        <v>0.75</v>
      </c>
      <c r="G20" s="106">
        <v>0.3</v>
      </c>
      <c r="H20" s="106">
        <v>0</v>
      </c>
      <c r="I20" s="106"/>
      <c r="J20" s="125" t="str">
        <f>IF('RQAT - service'!G206="✓",E20,IF('RQAT - service'!G208="✓",F20,IF('RQAT - service'!G210="✓",G20,IF('RQAT - service'!G212="✓",H20,"-"))))</f>
        <v>-</v>
      </c>
      <c r="K20" s="66"/>
      <c r="L20" s="99"/>
      <c r="M20" s="188"/>
      <c r="O20" s="139"/>
      <c r="P20" s="191"/>
      <c r="R20" s="135" t="s">
        <v>4</v>
      </c>
      <c r="S20" s="119" t="s">
        <v>33</v>
      </c>
      <c r="T20" s="149" t="s">
        <v>210</v>
      </c>
      <c r="U20" s="145"/>
      <c r="V20" s="106">
        <v>1</v>
      </c>
      <c r="W20" s="106">
        <v>0.75</v>
      </c>
      <c r="X20" s="106">
        <v>0.3</v>
      </c>
      <c r="Y20" s="106">
        <v>0</v>
      </c>
      <c r="Z20" s="106"/>
      <c r="AA20" s="109"/>
      <c r="AB20" s="109"/>
      <c r="AC20" s="125" t="str">
        <f>IF('RQAT - component'!G203="✓",V20,IF('RQAT - component'!G205="✓",W20,IF('RQAT - component'!G207="✓",X20,IF('RQAT - component'!G209="✓",Y20,"-"))))</f>
        <v>-</v>
      </c>
      <c r="AD20" s="66"/>
      <c r="AE20" s="99"/>
      <c r="AF20" s="188"/>
      <c r="AH20" s="139"/>
      <c r="AI20" s="191"/>
    </row>
    <row r="21" spans="1:35" x14ac:dyDescent="0.35">
      <c r="A21" s="135" t="s">
        <v>4</v>
      </c>
      <c r="B21" s="119" t="s">
        <v>33</v>
      </c>
      <c r="C21" s="149" t="s">
        <v>212</v>
      </c>
      <c r="D21" s="145"/>
      <c r="E21" s="106">
        <v>1</v>
      </c>
      <c r="F21" s="106">
        <v>0.7</v>
      </c>
      <c r="G21" s="106">
        <v>0</v>
      </c>
      <c r="H21" s="106"/>
      <c r="I21" s="106"/>
      <c r="J21" s="125" t="str">
        <f>IF('RQAT - service'!G218="✓",E21,IF('RQAT - service'!G220="✓",F21,IF('RQAT - service'!G222="✓",G21,"-")))</f>
        <v>-</v>
      </c>
      <c r="K21" s="66"/>
      <c r="L21" s="97">
        <f>'Parameters Dashboard'!G35</f>
        <v>4</v>
      </c>
      <c r="M21" s="184" t="str">
        <f>IFERROR(J20*L21/2+J21*L21/2,"-")</f>
        <v>-</v>
      </c>
      <c r="O21" s="139"/>
      <c r="P21" s="191"/>
      <c r="R21" s="135" t="s">
        <v>4</v>
      </c>
      <c r="S21" s="119" t="s">
        <v>33</v>
      </c>
      <c r="T21" s="149" t="s">
        <v>211</v>
      </c>
      <c r="U21" s="145"/>
      <c r="V21" s="106">
        <v>1</v>
      </c>
      <c r="W21" s="106">
        <v>0.7</v>
      </c>
      <c r="X21" s="106">
        <v>0</v>
      </c>
      <c r="Y21" s="106"/>
      <c r="Z21" s="106"/>
      <c r="AA21" s="109"/>
      <c r="AB21" s="109"/>
      <c r="AC21" s="125" t="str">
        <f>IF('RQAT - component'!G215="✓",V21,IF('RQAT - component'!G217="✓",W21,IF('RQAT - component'!G219="✓",X21,"-")))</f>
        <v>-</v>
      </c>
      <c r="AD21" s="66"/>
      <c r="AE21" s="97">
        <f>'Parameters Dashboard'!E35</f>
        <v>4</v>
      </c>
      <c r="AF21" s="184" t="str">
        <f>IFERROR(AC20*AE21/2+AC21*AE21/2,"-")</f>
        <v>-</v>
      </c>
      <c r="AH21" s="139"/>
      <c r="AI21" s="191"/>
    </row>
    <row r="22" spans="1:35" x14ac:dyDescent="0.35">
      <c r="A22" s="135" t="s">
        <v>4</v>
      </c>
      <c r="B22" s="119" t="s">
        <v>34</v>
      </c>
      <c r="C22" s="149" t="s">
        <v>213</v>
      </c>
      <c r="D22" s="145"/>
      <c r="E22" s="106">
        <v>1</v>
      </c>
      <c r="F22" s="106">
        <v>0.7</v>
      </c>
      <c r="G22" s="106">
        <v>0.4</v>
      </c>
      <c r="H22" s="106">
        <v>0</v>
      </c>
      <c r="I22" s="106"/>
      <c r="J22" s="125" t="str">
        <f>IF('RQAT - service'!G232="✓",E22,IF('RQAT - service'!G234="✓",F22,IF('RQAT - service'!G236="✓",G22,IF('RQAT - service'!G238="✓",H22,"-"))))</f>
        <v>-</v>
      </c>
      <c r="K22" s="66"/>
      <c r="L22" s="141">
        <f>'Parameters Dashboard'!G36</f>
        <v>3</v>
      </c>
      <c r="M22" s="186" t="str">
        <f>IFERROR(J22*L22,"-")</f>
        <v>-</v>
      </c>
      <c r="O22" s="139"/>
      <c r="P22" s="191"/>
      <c r="R22" s="135" t="s">
        <v>4</v>
      </c>
      <c r="S22" s="119" t="s">
        <v>34</v>
      </c>
      <c r="T22" s="149" t="s">
        <v>212</v>
      </c>
      <c r="U22" s="145"/>
      <c r="V22" s="106">
        <v>1</v>
      </c>
      <c r="W22" s="106">
        <v>0.7</v>
      </c>
      <c r="X22" s="106">
        <v>0</v>
      </c>
      <c r="Y22" s="106"/>
      <c r="Z22" s="106"/>
      <c r="AA22" s="109"/>
      <c r="AB22" s="109"/>
      <c r="AC22" s="125" t="str">
        <f>IF('RQAT - component'!G229="✓",V22,IF('RQAT - component'!G231="✓",W22,IF('RQAT - component'!G233="✓",X22,"-")))</f>
        <v>-</v>
      </c>
      <c r="AD22" s="66"/>
      <c r="AE22" s="141">
        <f>'Parameters Dashboard'!E36</f>
        <v>3</v>
      </c>
      <c r="AF22" s="186" t="str">
        <f>IFERROR(AC22*AE22,"-")</f>
        <v>-</v>
      </c>
      <c r="AH22" s="139"/>
      <c r="AI22" s="191"/>
    </row>
    <row r="23" spans="1:35" ht="15" thickBot="1" x14ac:dyDescent="0.4">
      <c r="A23" s="138" t="s">
        <v>4</v>
      </c>
      <c r="B23" s="120" t="s">
        <v>35</v>
      </c>
      <c r="C23" s="150" t="s">
        <v>214</v>
      </c>
      <c r="D23" s="145"/>
      <c r="E23" s="107">
        <v>1</v>
      </c>
      <c r="F23" s="107">
        <v>0.5</v>
      </c>
      <c r="G23" s="107">
        <v>0</v>
      </c>
      <c r="H23" s="107"/>
      <c r="I23" s="107"/>
      <c r="J23" s="131" t="str">
        <f>IF('RQAT - service'!G246="✓",E23,IF('RQAT - service'!G248="✓",F23,IF('RQAT - service'!G250="✓",G23,"-")))</f>
        <v>-</v>
      </c>
      <c r="K23" s="95"/>
      <c r="L23" s="180">
        <f>'Parameters Dashboard'!G37</f>
        <v>10</v>
      </c>
      <c r="M23" s="185" t="str">
        <f>IFERROR(J23*L23,"-")</f>
        <v>-</v>
      </c>
      <c r="O23" s="140">
        <f>'Parameters Dashboard'!I9</f>
        <v>27</v>
      </c>
      <c r="P23" s="190">
        <f>IFERROR(SUM(M19:M23),"-")</f>
        <v>0</v>
      </c>
      <c r="R23" s="138" t="s">
        <v>4</v>
      </c>
      <c r="S23" s="120" t="s">
        <v>35</v>
      </c>
      <c r="T23" s="150" t="s">
        <v>213</v>
      </c>
      <c r="U23" s="145"/>
      <c r="V23" s="107">
        <v>1</v>
      </c>
      <c r="W23" s="107">
        <v>0</v>
      </c>
      <c r="X23" s="107"/>
      <c r="Y23" s="107"/>
      <c r="Z23" s="107"/>
      <c r="AA23" s="227"/>
      <c r="AB23" s="227"/>
      <c r="AC23" s="131" t="str">
        <f>IF('RQAT - component'!G241="✓",V23,IF('RQAT - component'!G243="✓",W23,"-"))</f>
        <v>-</v>
      </c>
      <c r="AD23" s="95"/>
      <c r="AE23" s="180">
        <f>'Parameters Dashboard'!E37</f>
        <v>10</v>
      </c>
      <c r="AF23" s="185" t="str">
        <f>IFERROR(AC23*AE23,"-")</f>
        <v>-</v>
      </c>
      <c r="AH23" s="140">
        <f>'Parameters Dashboard'!H9</f>
        <v>42</v>
      </c>
      <c r="AI23" s="190">
        <f>IFERROR(SUM(AF19:AF23),"-")</f>
        <v>0</v>
      </c>
    </row>
    <row r="24" spans="1:35" x14ac:dyDescent="0.35">
      <c r="A24" s="134" t="s">
        <v>176</v>
      </c>
      <c r="B24" s="118" t="s">
        <v>36</v>
      </c>
      <c r="C24" s="146" t="s">
        <v>215</v>
      </c>
      <c r="D24" s="145"/>
      <c r="E24" s="109">
        <v>1</v>
      </c>
      <c r="F24" s="109">
        <v>0.5</v>
      </c>
      <c r="G24" s="109">
        <v>0.2</v>
      </c>
      <c r="H24" s="109"/>
      <c r="I24" s="109"/>
      <c r="J24" s="125" t="str">
        <f>IF('RQAT - service'!G262="✓",E24,IF('RQAT - service'!G264="✓",F24,IF('RQAT - service'!G266="✓",G24,"-")))</f>
        <v>-</v>
      </c>
      <c r="L24" s="97">
        <f>'Parameters Dashboard'!G40</f>
        <v>7</v>
      </c>
      <c r="M24" s="184" t="str">
        <f>IFERROR(J24*L24,"-")</f>
        <v>-</v>
      </c>
      <c r="O24" s="139"/>
      <c r="P24" s="191"/>
      <c r="R24" s="134" t="s">
        <v>176</v>
      </c>
      <c r="S24" s="118" t="s">
        <v>36</v>
      </c>
      <c r="T24" s="146" t="s">
        <v>214</v>
      </c>
      <c r="U24" s="145"/>
      <c r="V24" s="109">
        <v>1</v>
      </c>
      <c r="W24" s="109">
        <v>0.5</v>
      </c>
      <c r="X24" s="109">
        <v>0</v>
      </c>
      <c r="Y24" s="109"/>
      <c r="Z24" s="109"/>
      <c r="AA24" s="109"/>
      <c r="AB24" s="109"/>
      <c r="AC24" s="125" t="str">
        <f>IF('RQAT - component'!G254="✓",V24,IF('RQAT - component'!G256="✓",W24,IF('RQAT - component'!G258="✓",X24,"-")))</f>
        <v>-</v>
      </c>
      <c r="AE24" s="97">
        <f>'Parameters Dashboard'!E40</f>
        <v>4</v>
      </c>
      <c r="AF24" s="184" t="str">
        <f>IFERROR(AC24*AE24,"-")</f>
        <v>-</v>
      </c>
      <c r="AH24" s="139"/>
      <c r="AI24" s="191"/>
    </row>
    <row r="25" spans="1:35" ht="15" thickBot="1" x14ac:dyDescent="0.4">
      <c r="A25" s="135" t="s">
        <v>176</v>
      </c>
      <c r="B25" s="119" t="s">
        <v>37</v>
      </c>
      <c r="C25" s="149" t="s">
        <v>216</v>
      </c>
      <c r="D25" s="145"/>
      <c r="E25" s="106">
        <v>1</v>
      </c>
      <c r="F25" s="110">
        <v>0.7</v>
      </c>
      <c r="G25" s="106">
        <v>0.4</v>
      </c>
      <c r="H25" s="106">
        <v>0.2</v>
      </c>
      <c r="I25" s="106"/>
      <c r="J25" s="125" t="str">
        <f>IF('RQAT - service'!G276="✓",E25,IF('RQAT - service'!G278="✓",F25,IF('RQAT - service'!G280="✓",G25,IF('RQAT - service'!G282="✓",H25,"-"))))</f>
        <v>-</v>
      </c>
      <c r="L25" s="141">
        <f>'Parameters Dashboard'!G41</f>
        <v>3</v>
      </c>
      <c r="M25" s="186" t="str">
        <f>IFERROR(J25*L25,"-")</f>
        <v>-</v>
      </c>
      <c r="O25" s="139"/>
      <c r="P25" s="191"/>
      <c r="R25" s="135" t="s">
        <v>176</v>
      </c>
      <c r="S25" s="119" t="s">
        <v>37</v>
      </c>
      <c r="T25" s="149" t="s">
        <v>215</v>
      </c>
      <c r="U25" s="145"/>
      <c r="V25" s="106">
        <v>1</v>
      </c>
      <c r="W25" s="110">
        <v>0.6</v>
      </c>
      <c r="X25" s="106">
        <v>0</v>
      </c>
      <c r="Y25" s="106">
        <v>1</v>
      </c>
      <c r="Z25" s="106"/>
      <c r="AA25" s="109"/>
      <c r="AB25" s="109"/>
      <c r="AC25" s="125" t="str">
        <f>IF('RQAT - component'!G268="✓",V25,IF('RQAT - component'!G270="✓",W25,IF('RQAT - component'!G272="✓",X25,IF('RQAT - component'!G274="✓",Y25,"-"))))</f>
        <v>-</v>
      </c>
      <c r="AE25" s="141">
        <f>'Parameters Dashboard'!E41</f>
        <v>4</v>
      </c>
      <c r="AF25" s="186" t="str">
        <f>IFERROR(AC25*AE25,"-")</f>
        <v>-</v>
      </c>
      <c r="AH25" s="140">
        <f>'Parameters Dashboard'!H10</f>
        <v>8</v>
      </c>
      <c r="AI25" s="192">
        <f>IFERROR(SUM(AF24:AF25),"-")</f>
        <v>0</v>
      </c>
    </row>
    <row r="26" spans="1:35" x14ac:dyDescent="0.35">
      <c r="A26" s="136" t="s">
        <v>176</v>
      </c>
      <c r="B26" s="137" t="s">
        <v>38</v>
      </c>
      <c r="C26" s="149" t="s">
        <v>217</v>
      </c>
      <c r="D26" s="145"/>
      <c r="E26" s="106">
        <v>1</v>
      </c>
      <c r="F26" s="106">
        <v>0.5</v>
      </c>
      <c r="G26" s="106">
        <v>1</v>
      </c>
      <c r="H26" s="106"/>
      <c r="I26" s="106"/>
      <c r="J26" s="125" t="str">
        <f>IF('RQAT - service'!G290="✓",E26,IF('RQAT - service'!G292="✓",F26,IF('RQAT - service'!G294="✓",G26,"-")))</f>
        <v>-</v>
      </c>
      <c r="L26" s="141">
        <f>'Parameters Dashboard'!G42</f>
        <v>3</v>
      </c>
      <c r="M26" s="186" t="str">
        <f>IFERROR(J26*L26,"-")</f>
        <v>-</v>
      </c>
      <c r="O26" s="94">
        <f>'Parameters Dashboard'!I10</f>
        <v>13</v>
      </c>
      <c r="P26" s="192">
        <f>IFERROR(SUM(M24:M26),"-")</f>
        <v>0</v>
      </c>
      <c r="R26" s="136" t="s">
        <v>176</v>
      </c>
      <c r="S26" s="137" t="s">
        <v>294</v>
      </c>
      <c r="T26" s="149" t="s">
        <v>294</v>
      </c>
      <c r="U26" s="145"/>
      <c r="V26" s="106"/>
      <c r="W26" s="106"/>
      <c r="X26" s="106"/>
      <c r="Y26" s="106"/>
      <c r="Z26" s="106"/>
      <c r="AA26" s="109"/>
      <c r="AB26" s="109"/>
      <c r="AC26" s="125"/>
      <c r="AE26" s="141"/>
      <c r="AF26" s="186"/>
      <c r="AH26" s="94"/>
      <c r="AI26" s="192"/>
    </row>
    <row r="27" spans="1:35" x14ac:dyDescent="0.35">
      <c r="J27" s="230"/>
      <c r="L27" s="230">
        <f>SUM(L7:L26)</f>
        <v>100</v>
      </c>
      <c r="M27" s="230">
        <f>SUM(M7:M26)</f>
        <v>0</v>
      </c>
      <c r="O27" s="230">
        <f>SUM(O7:O26)</f>
        <v>100</v>
      </c>
      <c r="P27" s="230">
        <f>SUM(P7:P26)</f>
        <v>0</v>
      </c>
      <c r="AE27" s="230">
        <f>SUM(AE7:AE26)</f>
        <v>100</v>
      </c>
      <c r="AF27" s="230">
        <f>SUM(AF7:AF26)</f>
        <v>0</v>
      </c>
      <c r="AH27" s="230">
        <f>SUM(AH7:AH26)</f>
        <v>100</v>
      </c>
      <c r="AI27" s="230">
        <f>SUM(AI7:AI26)</f>
        <v>0</v>
      </c>
    </row>
  </sheetData>
  <mergeCells count="15">
    <mergeCell ref="O5:P5"/>
    <mergeCell ref="A1:P1"/>
    <mergeCell ref="A3:P3"/>
    <mergeCell ref="L5:M5"/>
    <mergeCell ref="E5:J5"/>
    <mergeCell ref="A5:A6"/>
    <mergeCell ref="B5:B6"/>
    <mergeCell ref="C5:C6"/>
    <mergeCell ref="R3:AI3"/>
    <mergeCell ref="R5:R6"/>
    <mergeCell ref="S5:S6"/>
    <mergeCell ref="T5:T6"/>
    <mergeCell ref="V5:AC5"/>
    <mergeCell ref="AE5:AF5"/>
    <mergeCell ref="AH5:AI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N52"/>
  <sheetViews>
    <sheetView topLeftCell="A31" zoomScale="50" zoomScaleNormal="50" workbookViewId="0">
      <selection activeCell="H50" sqref="H50"/>
    </sheetView>
  </sheetViews>
  <sheetFormatPr defaultColWidth="9.1796875" defaultRowHeight="14.5" x14ac:dyDescent="0.35"/>
  <cols>
    <col min="1" max="1" width="1" style="14" customWidth="1"/>
    <col min="2" max="2" width="5.1796875" style="14" customWidth="1"/>
    <col min="3" max="3" width="32.26953125" style="14" bestFit="1" customWidth="1"/>
    <col min="4" max="4" width="31.36328125" style="14" customWidth="1"/>
    <col min="5" max="5" width="7.1796875" style="14" customWidth="1"/>
    <col min="6" max="6" width="31.90625" style="14" customWidth="1"/>
    <col min="7" max="7" width="7.1796875" style="14" customWidth="1"/>
    <col min="8" max="8" width="35.1796875" style="14" customWidth="1"/>
    <col min="9" max="9" width="33.453125" style="14" customWidth="1"/>
    <col min="10" max="10" width="48.08984375" style="14" customWidth="1"/>
    <col min="11" max="16384" width="9.1796875" style="14"/>
  </cols>
  <sheetData>
    <row r="1" spans="2:14" s="18" customFormat="1" ht="18.5" x14ac:dyDescent="0.35">
      <c r="B1" s="20" t="s">
        <v>162</v>
      </c>
      <c r="C1" s="20"/>
      <c r="D1" s="20"/>
      <c r="E1" s="20"/>
      <c r="F1" s="55"/>
      <c r="G1" s="55"/>
      <c r="H1" s="55"/>
      <c r="I1" s="56"/>
      <c r="J1" s="56"/>
      <c r="K1" s="56"/>
      <c r="L1" s="56"/>
      <c r="M1" s="56"/>
      <c r="N1" s="56"/>
    </row>
    <row r="2" spans="2:14" x14ac:dyDescent="0.35">
      <c r="F2" s="69"/>
    </row>
    <row r="3" spans="2:14" ht="14.5" customHeight="1" x14ac:dyDescent="0.35">
      <c r="B3" s="375" t="s">
        <v>174</v>
      </c>
      <c r="C3" s="375"/>
      <c r="D3" s="375"/>
      <c r="E3" s="375"/>
      <c r="F3" s="375"/>
      <c r="G3" s="375"/>
      <c r="H3" s="353" t="s">
        <v>173</v>
      </c>
      <c r="I3" s="353"/>
    </row>
    <row r="4" spans="2:14" x14ac:dyDescent="0.35">
      <c r="B4" s="375"/>
      <c r="C4" s="375"/>
      <c r="D4" s="375"/>
      <c r="E4" s="375"/>
      <c r="F4" s="375"/>
      <c r="G4" s="375"/>
      <c r="H4" s="84" t="s">
        <v>178</v>
      </c>
      <c r="I4" s="84" t="s">
        <v>175</v>
      </c>
    </row>
    <row r="5" spans="2:14" ht="4.5" customHeight="1" x14ac:dyDescent="0.35"/>
    <row r="6" spans="2:14" ht="15.5" x14ac:dyDescent="0.35">
      <c r="B6" s="357" t="s">
        <v>0</v>
      </c>
      <c r="C6" s="357"/>
      <c r="D6" s="357"/>
      <c r="E6" s="357"/>
      <c r="F6" s="357"/>
      <c r="G6" s="357"/>
      <c r="H6" s="85">
        <v>20</v>
      </c>
      <c r="I6" s="85">
        <v>20</v>
      </c>
    </row>
    <row r="7" spans="2:14" ht="15.5" x14ac:dyDescent="0.35">
      <c r="B7" s="358" t="s">
        <v>2</v>
      </c>
      <c r="C7" s="358"/>
      <c r="D7" s="358"/>
      <c r="E7" s="358"/>
      <c r="F7" s="358"/>
      <c r="G7" s="358"/>
      <c r="H7" s="85">
        <v>25</v>
      </c>
      <c r="I7" s="85">
        <v>35</v>
      </c>
    </row>
    <row r="8" spans="2:14" ht="15.5" x14ac:dyDescent="0.35">
      <c r="B8" s="359" t="s">
        <v>3</v>
      </c>
      <c r="C8" s="359"/>
      <c r="D8" s="359"/>
      <c r="E8" s="359"/>
      <c r="F8" s="359"/>
      <c r="G8" s="359"/>
      <c r="H8" s="85">
        <v>5</v>
      </c>
      <c r="I8" s="85">
        <v>5</v>
      </c>
    </row>
    <row r="9" spans="2:14" ht="15.5" x14ac:dyDescent="0.35">
      <c r="B9" s="360" t="s">
        <v>4</v>
      </c>
      <c r="C9" s="360"/>
      <c r="D9" s="360"/>
      <c r="E9" s="360"/>
      <c r="F9" s="360"/>
      <c r="G9" s="360"/>
      <c r="H9" s="85">
        <v>42</v>
      </c>
      <c r="I9" s="85">
        <v>27</v>
      </c>
    </row>
    <row r="10" spans="2:14" ht="15.5" x14ac:dyDescent="0.35">
      <c r="B10" s="362" t="s">
        <v>176</v>
      </c>
      <c r="C10" s="363"/>
      <c r="D10" s="363"/>
      <c r="E10" s="363"/>
      <c r="F10" s="363"/>
      <c r="G10" s="364"/>
      <c r="H10" s="85">
        <v>8</v>
      </c>
      <c r="I10" s="85">
        <v>13</v>
      </c>
    </row>
    <row r="11" spans="2:14" x14ac:dyDescent="0.35">
      <c r="B11" s="361" t="s">
        <v>156</v>
      </c>
      <c r="C11" s="361"/>
      <c r="D11" s="361"/>
      <c r="E11" s="361"/>
      <c r="F11" s="361"/>
      <c r="G11" s="361"/>
      <c r="H11" s="86">
        <f>SUM(H6:H10)</f>
        <v>100</v>
      </c>
      <c r="I11" s="86">
        <f>SUM(I6:I10)</f>
        <v>100</v>
      </c>
    </row>
    <row r="12" spans="2:14" ht="8" customHeight="1" x14ac:dyDescent="0.35">
      <c r="B12" s="58"/>
      <c r="C12" s="58"/>
      <c r="D12" s="58"/>
      <c r="E12" s="59"/>
    </row>
    <row r="14" spans="2:14" x14ac:dyDescent="0.35">
      <c r="B14" s="365" t="s">
        <v>157</v>
      </c>
      <c r="C14" s="365" t="s">
        <v>174</v>
      </c>
      <c r="D14" s="365" t="s">
        <v>178</v>
      </c>
      <c r="E14" s="365"/>
      <c r="F14" s="365" t="s">
        <v>175</v>
      </c>
      <c r="G14" s="365"/>
    </row>
    <row r="15" spans="2:14" x14ac:dyDescent="0.35">
      <c r="B15" s="365"/>
      <c r="C15" s="365"/>
      <c r="D15" s="123" t="s">
        <v>158</v>
      </c>
      <c r="E15" s="123" t="s">
        <v>193</v>
      </c>
      <c r="F15" s="123" t="s">
        <v>158</v>
      </c>
      <c r="G15" s="123" t="s">
        <v>193</v>
      </c>
    </row>
    <row r="16" spans="2:14" ht="4.5" customHeight="1" x14ac:dyDescent="0.35"/>
    <row r="17" spans="1:7" x14ac:dyDescent="0.35">
      <c r="A17" s="60"/>
      <c r="B17" s="70" t="s">
        <v>11</v>
      </c>
      <c r="C17" s="70" t="s">
        <v>0</v>
      </c>
      <c r="D17" s="61" t="s">
        <v>179</v>
      </c>
      <c r="E17" s="88">
        <v>15</v>
      </c>
      <c r="F17" s="124" t="s">
        <v>19</v>
      </c>
      <c r="G17" s="83">
        <v>15</v>
      </c>
    </row>
    <row r="18" spans="1:7" x14ac:dyDescent="0.35">
      <c r="A18" s="60"/>
      <c r="B18" s="70" t="s">
        <v>17</v>
      </c>
      <c r="C18" s="70" t="s">
        <v>0</v>
      </c>
      <c r="D18" s="61" t="s">
        <v>18</v>
      </c>
      <c r="E18" s="83">
        <v>5</v>
      </c>
      <c r="F18" s="87" t="s">
        <v>18</v>
      </c>
      <c r="G18" s="83">
        <v>5</v>
      </c>
    </row>
    <row r="19" spans="1:7" x14ac:dyDescent="0.35">
      <c r="A19" s="60"/>
      <c r="B19" s="382" t="s">
        <v>156</v>
      </c>
      <c r="C19" s="382"/>
      <c r="D19" s="382"/>
      <c r="E19" s="89">
        <f>SUM($E$17:$E$18)</f>
        <v>20</v>
      </c>
      <c r="F19" s="77" t="s">
        <v>156</v>
      </c>
      <c r="G19" s="86">
        <f>SUM($G$17:$G$18)</f>
        <v>20</v>
      </c>
    </row>
    <row r="20" spans="1:7" ht="4.5" customHeight="1" x14ac:dyDescent="0.35">
      <c r="A20" s="60"/>
      <c r="B20" s="62"/>
      <c r="C20" s="62"/>
      <c r="D20" s="63"/>
      <c r="E20" s="69"/>
      <c r="G20" s="50"/>
    </row>
    <row r="21" spans="1:7" x14ac:dyDescent="0.35">
      <c r="A21" s="60"/>
      <c r="B21" s="72" t="s">
        <v>20</v>
      </c>
      <c r="C21" s="72" t="s">
        <v>2</v>
      </c>
      <c r="D21" s="73" t="s">
        <v>49</v>
      </c>
      <c r="E21" s="90">
        <v>5</v>
      </c>
      <c r="F21" s="73" t="s">
        <v>49</v>
      </c>
      <c r="G21" s="90">
        <v>7</v>
      </c>
    </row>
    <row r="22" spans="1:7" x14ac:dyDescent="0.35">
      <c r="A22" s="60"/>
      <c r="B22" s="72" t="s">
        <v>22</v>
      </c>
      <c r="C22" s="72" t="s">
        <v>2</v>
      </c>
      <c r="D22" s="73" t="s">
        <v>180</v>
      </c>
      <c r="E22" s="90">
        <v>2</v>
      </c>
      <c r="F22" s="73" t="s">
        <v>180</v>
      </c>
      <c r="G22" s="90">
        <v>3</v>
      </c>
    </row>
    <row r="23" spans="1:7" x14ac:dyDescent="0.35">
      <c r="A23" s="60"/>
      <c r="B23" s="72" t="s">
        <v>23</v>
      </c>
      <c r="C23" s="72" t="s">
        <v>2</v>
      </c>
      <c r="D23" s="75" t="s">
        <v>181</v>
      </c>
      <c r="E23" s="90">
        <v>2</v>
      </c>
      <c r="F23" s="75" t="s">
        <v>181</v>
      </c>
      <c r="G23" s="90">
        <v>3</v>
      </c>
    </row>
    <row r="24" spans="1:7" x14ac:dyDescent="0.35">
      <c r="A24" s="60"/>
      <c r="B24" s="72" t="s">
        <v>24</v>
      </c>
      <c r="C24" s="72" t="s">
        <v>2</v>
      </c>
      <c r="D24" s="75" t="s">
        <v>182</v>
      </c>
      <c r="E24" s="90">
        <v>5</v>
      </c>
      <c r="F24" s="75" t="s">
        <v>182</v>
      </c>
      <c r="G24" s="90">
        <v>7</v>
      </c>
    </row>
    <row r="25" spans="1:7" x14ac:dyDescent="0.35">
      <c r="A25" s="60"/>
      <c r="B25" s="72" t="s">
        <v>25</v>
      </c>
      <c r="C25" s="72" t="s">
        <v>2</v>
      </c>
      <c r="D25" s="75" t="s">
        <v>72</v>
      </c>
      <c r="E25" s="90">
        <v>4</v>
      </c>
      <c r="F25" s="75" t="s">
        <v>72</v>
      </c>
      <c r="G25" s="90">
        <v>4</v>
      </c>
    </row>
    <row r="26" spans="1:7" x14ac:dyDescent="0.35">
      <c r="A26" s="60"/>
      <c r="B26" s="72" t="s">
        <v>26</v>
      </c>
      <c r="C26" s="72" t="s">
        <v>2</v>
      </c>
      <c r="D26" s="75" t="s">
        <v>184</v>
      </c>
      <c r="E26" s="90">
        <v>2</v>
      </c>
      <c r="F26" s="75" t="s">
        <v>79</v>
      </c>
      <c r="G26" s="90">
        <v>8</v>
      </c>
    </row>
    <row r="27" spans="1:7" x14ac:dyDescent="0.35">
      <c r="A27" s="60"/>
      <c r="B27" s="72" t="s">
        <v>27</v>
      </c>
      <c r="C27" s="72" t="s">
        <v>2</v>
      </c>
      <c r="D27" s="73" t="s">
        <v>183</v>
      </c>
      <c r="E27" s="90">
        <v>5</v>
      </c>
      <c r="F27" s="73" t="s">
        <v>185</v>
      </c>
      <c r="G27" s="90">
        <v>3</v>
      </c>
    </row>
    <row r="28" spans="1:7" x14ac:dyDescent="0.35">
      <c r="A28" s="60"/>
      <c r="B28" s="361" t="s">
        <v>156</v>
      </c>
      <c r="C28" s="361"/>
      <c r="D28" s="361"/>
      <c r="E28" s="91">
        <f>SUM($E$21:$E$27)</f>
        <v>25</v>
      </c>
      <c r="F28" s="77" t="s">
        <v>156</v>
      </c>
      <c r="G28" s="91">
        <f>SUM($G$21:$G$27)</f>
        <v>35</v>
      </c>
    </row>
    <row r="29" spans="1:7" ht="4.5" customHeight="1" x14ac:dyDescent="0.35">
      <c r="A29" s="60"/>
      <c r="B29" s="64"/>
      <c r="C29" s="64"/>
      <c r="D29" s="63"/>
      <c r="E29" s="62"/>
      <c r="G29" s="50"/>
    </row>
    <row r="30" spans="1:7" x14ac:dyDescent="0.35">
      <c r="A30" s="60"/>
      <c r="B30" s="76" t="s">
        <v>29</v>
      </c>
      <c r="C30" s="76" t="s">
        <v>3</v>
      </c>
      <c r="D30" s="73" t="s">
        <v>97</v>
      </c>
      <c r="E30" s="90">
        <v>2</v>
      </c>
      <c r="F30" s="73" t="s">
        <v>97</v>
      </c>
      <c r="G30" s="90">
        <v>2</v>
      </c>
    </row>
    <row r="31" spans="1:7" x14ac:dyDescent="0.35">
      <c r="A31" s="60"/>
      <c r="B31" s="76" t="s">
        <v>98</v>
      </c>
      <c r="C31" s="76" t="s">
        <v>3</v>
      </c>
      <c r="D31" s="75" t="s">
        <v>99</v>
      </c>
      <c r="E31" s="90">
        <v>3</v>
      </c>
      <c r="F31" s="75" t="s">
        <v>99</v>
      </c>
      <c r="G31" s="90">
        <v>3</v>
      </c>
    </row>
    <row r="32" spans="1:7" x14ac:dyDescent="0.35">
      <c r="A32" s="60"/>
      <c r="B32" s="361" t="s">
        <v>156</v>
      </c>
      <c r="C32" s="361"/>
      <c r="D32" s="361"/>
      <c r="E32" s="91">
        <f>SUM($E$30:$E$31)</f>
        <v>5</v>
      </c>
      <c r="F32" s="77" t="s">
        <v>156</v>
      </c>
      <c r="G32" s="91">
        <f>SUM($G$30:$EG$31)</f>
        <v>5</v>
      </c>
    </row>
    <row r="33" spans="1:10" ht="4.5" customHeight="1" x14ac:dyDescent="0.35">
      <c r="A33" s="60"/>
      <c r="B33" s="62"/>
      <c r="C33" s="62"/>
      <c r="D33" s="63"/>
      <c r="E33" s="62"/>
      <c r="G33" s="50"/>
    </row>
    <row r="34" spans="1:10" x14ac:dyDescent="0.35">
      <c r="A34" s="60"/>
      <c r="B34" s="78" t="s">
        <v>32</v>
      </c>
      <c r="C34" s="78" t="s">
        <v>4</v>
      </c>
      <c r="D34" s="75" t="s">
        <v>186</v>
      </c>
      <c r="E34" s="90">
        <v>25</v>
      </c>
      <c r="F34" s="74" t="s">
        <v>189</v>
      </c>
      <c r="G34" s="90">
        <v>10</v>
      </c>
    </row>
    <row r="35" spans="1:10" x14ac:dyDescent="0.35">
      <c r="A35" s="60"/>
      <c r="B35" s="78" t="s">
        <v>33</v>
      </c>
      <c r="C35" s="78" t="s">
        <v>4</v>
      </c>
      <c r="D35" s="73" t="s">
        <v>187</v>
      </c>
      <c r="E35" s="90">
        <v>4</v>
      </c>
      <c r="F35" s="74" t="s">
        <v>109</v>
      </c>
      <c r="G35" s="90">
        <v>4</v>
      </c>
    </row>
    <row r="36" spans="1:10" x14ac:dyDescent="0.35">
      <c r="A36" s="60"/>
      <c r="B36" s="78" t="s">
        <v>34</v>
      </c>
      <c r="C36" s="78" t="s">
        <v>4</v>
      </c>
      <c r="D36" s="73" t="s">
        <v>126</v>
      </c>
      <c r="E36" s="90">
        <v>3</v>
      </c>
      <c r="F36" s="74" t="s">
        <v>126</v>
      </c>
      <c r="G36" s="90">
        <v>3</v>
      </c>
    </row>
    <row r="37" spans="1:10" x14ac:dyDescent="0.35">
      <c r="A37" s="60"/>
      <c r="B37" s="78" t="s">
        <v>35</v>
      </c>
      <c r="C37" s="78" t="s">
        <v>4</v>
      </c>
      <c r="D37" s="73" t="s">
        <v>188</v>
      </c>
      <c r="E37" s="90">
        <v>10</v>
      </c>
      <c r="F37" s="74" t="s">
        <v>132</v>
      </c>
      <c r="G37" s="90">
        <v>10</v>
      </c>
    </row>
    <row r="38" spans="1:10" x14ac:dyDescent="0.35">
      <c r="A38" s="60"/>
      <c r="B38" s="361" t="s">
        <v>156</v>
      </c>
      <c r="C38" s="361"/>
      <c r="D38" s="361"/>
      <c r="E38" s="91">
        <f>SUM($E$34:$E$37)</f>
        <v>42</v>
      </c>
      <c r="F38" s="77" t="s">
        <v>156</v>
      </c>
      <c r="G38" s="91">
        <f>SUM($G$34:$G$37)</f>
        <v>27</v>
      </c>
    </row>
    <row r="39" spans="1:10" ht="4.5" customHeight="1" x14ac:dyDescent="0.35">
      <c r="A39" s="60"/>
      <c r="B39" s="62"/>
      <c r="C39" s="62"/>
      <c r="D39" s="63"/>
      <c r="E39" s="62"/>
      <c r="G39" s="50"/>
    </row>
    <row r="40" spans="1:10" x14ac:dyDescent="0.35">
      <c r="A40" s="60"/>
      <c r="B40" s="78" t="s">
        <v>36</v>
      </c>
      <c r="C40" s="78" t="s">
        <v>176</v>
      </c>
      <c r="D40" s="75" t="s">
        <v>190</v>
      </c>
      <c r="E40" s="90">
        <v>4</v>
      </c>
      <c r="F40" s="74" t="s">
        <v>138</v>
      </c>
      <c r="G40" s="90">
        <v>7</v>
      </c>
    </row>
    <row r="41" spans="1:10" x14ac:dyDescent="0.35">
      <c r="A41" s="60"/>
      <c r="B41" s="78" t="s">
        <v>37</v>
      </c>
      <c r="C41" s="78" t="s">
        <v>176</v>
      </c>
      <c r="D41" s="73" t="s">
        <v>191</v>
      </c>
      <c r="E41" s="90">
        <v>4</v>
      </c>
      <c r="F41" s="74" t="s">
        <v>145</v>
      </c>
      <c r="G41" s="90">
        <v>3</v>
      </c>
    </row>
    <row r="42" spans="1:10" x14ac:dyDescent="0.35">
      <c r="A42" s="60"/>
      <c r="B42" s="78" t="s">
        <v>38</v>
      </c>
      <c r="C42" s="78" t="s">
        <v>176</v>
      </c>
      <c r="D42" s="73" t="s">
        <v>192</v>
      </c>
      <c r="E42" s="90" t="s">
        <v>192</v>
      </c>
      <c r="F42" s="74" t="s">
        <v>151</v>
      </c>
      <c r="G42" s="90">
        <v>3</v>
      </c>
    </row>
    <row r="43" spans="1:10" x14ac:dyDescent="0.35">
      <c r="A43" s="60"/>
      <c r="B43" s="361" t="s">
        <v>156</v>
      </c>
      <c r="C43" s="361"/>
      <c r="D43" s="361"/>
      <c r="E43" s="91">
        <f>SUM(E40:E42)</f>
        <v>8</v>
      </c>
      <c r="F43" s="77" t="s">
        <v>156</v>
      </c>
      <c r="G43" s="91">
        <f>SUM(G40:G42)</f>
        <v>13</v>
      </c>
    </row>
    <row r="45" spans="1:10" ht="29" x14ac:dyDescent="0.35">
      <c r="B45" s="369" t="s">
        <v>163</v>
      </c>
      <c r="C45" s="370"/>
      <c r="D45" s="370"/>
      <c r="E45" s="370"/>
      <c r="F45" s="370"/>
      <c r="G45" s="371"/>
      <c r="H45" s="57" t="s">
        <v>159</v>
      </c>
      <c r="I45" s="57" t="s">
        <v>160</v>
      </c>
      <c r="J45" s="57" t="s">
        <v>172</v>
      </c>
    </row>
    <row r="46" spans="1:10" ht="4.5" customHeight="1" x14ac:dyDescent="0.35"/>
    <row r="47" spans="1:10" ht="87" x14ac:dyDescent="0.35">
      <c r="B47" s="366" t="s">
        <v>164</v>
      </c>
      <c r="C47" s="367"/>
      <c r="D47" s="367"/>
      <c r="E47" s="367"/>
      <c r="F47" s="367"/>
      <c r="G47" s="368"/>
      <c r="H47" s="79">
        <v>0.9</v>
      </c>
      <c r="I47" s="65" t="s">
        <v>171</v>
      </c>
      <c r="J47" s="65" t="s">
        <v>290</v>
      </c>
    </row>
    <row r="48" spans="1:10" ht="101.5" x14ac:dyDescent="0.35">
      <c r="B48" s="372" t="s">
        <v>165</v>
      </c>
      <c r="C48" s="373"/>
      <c r="D48" s="373"/>
      <c r="E48" s="373"/>
      <c r="F48" s="373"/>
      <c r="G48" s="374"/>
      <c r="H48" s="79">
        <v>0.75</v>
      </c>
      <c r="I48" s="65" t="s">
        <v>170</v>
      </c>
      <c r="J48" s="65" t="s">
        <v>291</v>
      </c>
    </row>
    <row r="49" spans="2:10" ht="87" x14ac:dyDescent="0.35">
      <c r="B49" s="376" t="s">
        <v>166</v>
      </c>
      <c r="C49" s="377"/>
      <c r="D49" s="377"/>
      <c r="E49" s="377"/>
      <c r="F49" s="377"/>
      <c r="G49" s="378"/>
      <c r="H49" s="79">
        <v>0.5</v>
      </c>
      <c r="I49" s="65" t="s">
        <v>169</v>
      </c>
      <c r="J49" s="65" t="s">
        <v>292</v>
      </c>
    </row>
    <row r="50" spans="2:10" s="66" customFormat="1" ht="101.5" x14ac:dyDescent="0.35">
      <c r="B50" s="379" t="s">
        <v>167</v>
      </c>
      <c r="C50" s="380"/>
      <c r="D50" s="380"/>
      <c r="E50" s="380"/>
      <c r="F50" s="380"/>
      <c r="G50" s="381"/>
      <c r="H50" s="80">
        <v>0</v>
      </c>
      <c r="I50" s="65" t="s">
        <v>168</v>
      </c>
      <c r="J50" s="65" t="s">
        <v>293</v>
      </c>
    </row>
    <row r="51" spans="2:10" s="66" customFormat="1" ht="13.5" customHeight="1" x14ac:dyDescent="0.35">
      <c r="B51" s="67"/>
      <c r="C51" s="67"/>
      <c r="D51" s="67"/>
      <c r="E51" s="68"/>
      <c r="H51" s="81"/>
    </row>
    <row r="52" spans="2:10" x14ac:dyDescent="0.35">
      <c r="B52" s="354" t="s">
        <v>161</v>
      </c>
      <c r="C52" s="355"/>
      <c r="D52" s="355"/>
      <c r="E52" s="355"/>
      <c r="F52" s="355"/>
      <c r="G52" s="356"/>
      <c r="H52" s="82">
        <v>0.9</v>
      </c>
    </row>
  </sheetData>
  <mergeCells count="23">
    <mergeCell ref="B3:G4"/>
    <mergeCell ref="B49:G49"/>
    <mergeCell ref="B50:G50"/>
    <mergeCell ref="B19:D19"/>
    <mergeCell ref="B28:D28"/>
    <mergeCell ref="B32:D32"/>
    <mergeCell ref="B38:D38"/>
    <mergeCell ref="H3:I3"/>
    <mergeCell ref="B52:G52"/>
    <mergeCell ref="B6:G6"/>
    <mergeCell ref="B7:G7"/>
    <mergeCell ref="B8:G8"/>
    <mergeCell ref="B9:G9"/>
    <mergeCell ref="B11:G11"/>
    <mergeCell ref="B10:G10"/>
    <mergeCell ref="F14:G14"/>
    <mergeCell ref="B43:D43"/>
    <mergeCell ref="B47:G47"/>
    <mergeCell ref="B45:G45"/>
    <mergeCell ref="B14:B15"/>
    <mergeCell ref="C14:C15"/>
    <mergeCell ref="D14:E14"/>
    <mergeCell ref="B48:G4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4"/>
  <sheetViews>
    <sheetView workbookViewId="0">
      <selection sqref="A1:B1"/>
    </sheetView>
  </sheetViews>
  <sheetFormatPr defaultRowHeight="14.5" x14ac:dyDescent="0.35"/>
  <cols>
    <col min="1" max="1" width="15.81640625" bestFit="1" customWidth="1"/>
    <col min="2" max="2" width="19.7265625" bestFit="1" customWidth="1"/>
  </cols>
  <sheetData>
    <row r="1" spans="1:2" x14ac:dyDescent="0.35">
      <c r="A1" s="383" t="s">
        <v>14</v>
      </c>
      <c r="B1" s="384"/>
    </row>
    <row r="2" spans="1:2" x14ac:dyDescent="0.35">
      <c r="A2" s="29" t="s">
        <v>15</v>
      </c>
      <c r="B2" s="30" t="s">
        <v>16</v>
      </c>
    </row>
    <row r="3" spans="1:2" x14ac:dyDescent="0.35">
      <c r="A3" s="31"/>
      <c r="B3" s="30"/>
    </row>
    <row r="4" spans="1:2" x14ac:dyDescent="0.35">
      <c r="A4" s="31" t="s">
        <v>7</v>
      </c>
      <c r="B4" s="32"/>
    </row>
  </sheetData>
  <mergeCells count="1">
    <mergeCell ref="A1:B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Cover</vt:lpstr>
      <vt:lpstr>Registration</vt:lpstr>
      <vt:lpstr>RQAT - service</vt:lpstr>
      <vt:lpstr>RQAT - component</vt:lpstr>
      <vt:lpstr>Final Scores - service</vt:lpstr>
      <vt:lpstr>Final Scores - component</vt:lpstr>
      <vt:lpstr>Calculation Dashboard</vt:lpstr>
      <vt:lpstr>Parameters Dashboard</vt:lpstr>
      <vt:lpstr>dropdownlist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2018-05-22T17:59:21Z</dcterms:created>
  <dcterms:modified xsi:type="dcterms:W3CDTF">2018-07-09T10:13:10Z</dcterms:modified>
</cp:coreProperties>
</file>